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228"/>
  <workbookPr defaultThemeVersion="166925"/>
  <mc:AlternateContent xmlns:mc="http://schemas.openxmlformats.org/markup-compatibility/2006">
    <mc:Choice Requires="x15">
      <x15ac:absPath xmlns:x15ac="http://schemas.microsoft.com/office/spreadsheetml/2010/11/ac" url="C:\Users\User\OneDrive\mgse2017\BareFacedMaths\HTML\barefacedmaths.co.uk\resources_files\"/>
    </mc:Choice>
  </mc:AlternateContent>
  <xr:revisionPtr revIDLastSave="150" documentId="8_{719FE529-DC0A-4BC1-A2E5-AA70059CC287}" xr6:coauthVersionLast="34" xr6:coauthVersionMax="34" xr10:uidLastSave="{3C577BFB-F9D8-4198-83DA-CE4366C138DC}"/>
  <bookViews>
    <workbookView xWindow="0" yWindow="0" windowWidth="23040" windowHeight="9072" tabRatio="734" xr2:uid="{8FFC988D-DED9-4E7B-8391-3BDB41991A3C}"/>
  </bookViews>
  <sheets>
    <sheet name="Intro" sheetId="2" r:id="rId1"/>
    <sheet name="Investigation1s" sheetId="13" r:id="rId2"/>
    <sheet name="Investigation2s" sheetId="14" r:id="rId3"/>
    <sheet name="Investigation3s" sheetId="15" r:id="rId4"/>
    <sheet name="Investigation4s" sheetId="16" r:id="rId5"/>
    <sheet name="Investigation1" sheetId="6" r:id="rId6"/>
    <sheet name="Investigation2" sheetId="10" r:id="rId7"/>
    <sheet name="Investigation3" sheetId="11" r:id="rId8"/>
    <sheet name="Investigation4" sheetId="12" r:id="rId9"/>
  </sheets>
  <calcPr calcId="17901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 i="16" l="1"/>
  <c r="W1" i="16"/>
  <c r="C1" i="16" s="1"/>
  <c r="U1" i="16"/>
  <c r="AA1" i="16" s="1"/>
  <c r="E1" i="15"/>
  <c r="C1" i="15"/>
  <c r="AA1" i="15"/>
  <c r="AB1" i="14"/>
  <c r="AA1" i="14"/>
  <c r="AT21" i="16"/>
  <c r="X21" i="16"/>
  <c r="W21" i="16"/>
  <c r="AT20" i="16"/>
  <c r="X20" i="16"/>
  <c r="W20" i="16"/>
  <c r="AT19" i="16"/>
  <c r="X19" i="16"/>
  <c r="W19" i="16"/>
  <c r="AT18" i="16"/>
  <c r="X18" i="16"/>
  <c r="W18" i="16"/>
  <c r="AT17" i="16"/>
  <c r="X17" i="16"/>
  <c r="W17" i="16"/>
  <c r="AT16" i="16"/>
  <c r="AT22" i="16" s="1"/>
  <c r="X16" i="16"/>
  <c r="W16" i="16"/>
  <c r="W22" i="16" s="1"/>
  <c r="X15" i="16"/>
  <c r="X14" i="16"/>
  <c r="X13" i="16"/>
  <c r="AT21" i="15"/>
  <c r="X21" i="15"/>
  <c r="W21" i="15"/>
  <c r="AT20" i="15"/>
  <c r="X20" i="15"/>
  <c r="W20" i="15"/>
  <c r="AT19" i="15"/>
  <c r="X19" i="15"/>
  <c r="W19" i="15"/>
  <c r="AT18" i="15"/>
  <c r="X18" i="15"/>
  <c r="W18" i="15"/>
  <c r="AT17" i="15"/>
  <c r="X17" i="15"/>
  <c r="W17" i="15"/>
  <c r="AT16" i="15"/>
  <c r="AT22" i="15" s="1"/>
  <c r="X16" i="15"/>
  <c r="W16" i="15"/>
  <c r="W22" i="15" s="1"/>
  <c r="X15" i="15"/>
  <c r="X14" i="15"/>
  <c r="X13" i="15"/>
  <c r="W1" i="15"/>
  <c r="AT21" i="14"/>
  <c r="X21" i="14"/>
  <c r="W21" i="14"/>
  <c r="AT20" i="14"/>
  <c r="X20" i="14"/>
  <c r="W20" i="14"/>
  <c r="AT19" i="14"/>
  <c r="X19" i="14"/>
  <c r="W19" i="14"/>
  <c r="AT18" i="14"/>
  <c r="X18" i="14"/>
  <c r="W18" i="14"/>
  <c r="AT17" i="14"/>
  <c r="X17" i="14"/>
  <c r="W17" i="14"/>
  <c r="AT16" i="14"/>
  <c r="AT22" i="14" s="1"/>
  <c r="X16" i="14"/>
  <c r="W16" i="14"/>
  <c r="W22" i="14" s="1"/>
  <c r="X15" i="14"/>
  <c r="X14" i="14"/>
  <c r="X13" i="14"/>
  <c r="Z1" i="14"/>
  <c r="W1" i="14"/>
  <c r="X21" i="13"/>
  <c r="X20" i="13"/>
  <c r="X19" i="13"/>
  <c r="X18" i="13"/>
  <c r="X17" i="13"/>
  <c r="X16" i="13"/>
  <c r="AT21" i="13"/>
  <c r="W21" i="13"/>
  <c r="AT20" i="13"/>
  <c r="W20" i="13"/>
  <c r="AT19" i="13"/>
  <c r="W19" i="13"/>
  <c r="AT18" i="13"/>
  <c r="W18" i="13"/>
  <c r="AT17" i="13"/>
  <c r="W17" i="13"/>
  <c r="AT16" i="13"/>
  <c r="AT22" i="13" s="1"/>
  <c r="W16" i="13"/>
  <c r="X15" i="13"/>
  <c r="X14" i="13"/>
  <c r="X13" i="13"/>
  <c r="AB1" i="13"/>
  <c r="W1" i="13"/>
  <c r="Z1" i="13" s="1"/>
  <c r="D1" i="15" l="1"/>
  <c r="D1" i="16"/>
  <c r="U1" i="15"/>
  <c r="U1" i="14"/>
  <c r="W22" i="13"/>
  <c r="U1" i="13" s="1"/>
  <c r="AT27" i="12"/>
  <c r="W27" i="12"/>
  <c r="AT27" i="11"/>
  <c r="W27" i="11"/>
  <c r="AT27" i="10"/>
  <c r="W27" i="10"/>
  <c r="D1" i="14" l="1"/>
  <c r="AA1" i="13"/>
  <c r="D1" i="13"/>
  <c r="X15" i="6"/>
  <c r="X14" i="6"/>
  <c r="X13" i="6"/>
  <c r="X26" i="10"/>
  <c r="X25" i="10"/>
  <c r="X24" i="10"/>
  <c r="X23" i="10"/>
  <c r="X22" i="10"/>
  <c r="X21" i="10"/>
  <c r="X20" i="10"/>
  <c r="X19" i="10"/>
  <c r="X18" i="10"/>
  <c r="X17" i="10"/>
  <c r="X16" i="10"/>
  <c r="X15" i="10"/>
  <c r="X14" i="10"/>
  <c r="X13" i="10"/>
  <c r="X26" i="11"/>
  <c r="X25" i="11"/>
  <c r="X24" i="11"/>
  <c r="X23" i="11"/>
  <c r="X22" i="11"/>
  <c r="X21" i="11"/>
  <c r="X20" i="11"/>
  <c r="X19" i="11"/>
  <c r="X18" i="11"/>
  <c r="X17" i="11"/>
  <c r="X16" i="11"/>
  <c r="X15" i="11"/>
  <c r="X14" i="11"/>
  <c r="X13" i="11"/>
  <c r="X26" i="12"/>
  <c r="X25" i="12"/>
  <c r="X24" i="12"/>
  <c r="X23" i="12"/>
  <c r="X22" i="12"/>
  <c r="X21" i="12"/>
  <c r="X20" i="12"/>
  <c r="X19" i="12"/>
  <c r="X18" i="12"/>
  <c r="X17" i="12"/>
  <c r="X16" i="12"/>
  <c r="X15" i="12"/>
  <c r="X14" i="12"/>
  <c r="X13" i="12"/>
  <c r="AL1" i="12"/>
  <c r="AJ1" i="12"/>
  <c r="AT26" i="12"/>
  <c r="W26" i="12"/>
  <c r="AT25" i="12"/>
  <c r="W25" i="12"/>
  <c r="AT24" i="12"/>
  <c r="W24" i="12"/>
  <c r="AT23" i="12"/>
  <c r="W23" i="12"/>
  <c r="AT22" i="12"/>
  <c r="W22" i="12"/>
  <c r="AT21" i="12"/>
  <c r="W21" i="12"/>
  <c r="AT20" i="12"/>
  <c r="W20" i="12"/>
  <c r="AT19" i="12"/>
  <c r="W19" i="12"/>
  <c r="AT18" i="12"/>
  <c r="W18" i="12"/>
  <c r="AT17" i="12"/>
  <c r="W17" i="12"/>
  <c r="AT16" i="12"/>
  <c r="W16" i="12"/>
  <c r="W1" i="12"/>
  <c r="O1" i="11"/>
  <c r="AT26" i="11"/>
  <c r="W26" i="11"/>
  <c r="AT25" i="11"/>
  <c r="W25" i="11"/>
  <c r="AT24" i="11"/>
  <c r="W24" i="11"/>
  <c r="AT23" i="11"/>
  <c r="W23" i="11"/>
  <c r="AT22" i="11"/>
  <c r="W22" i="11"/>
  <c r="AT21" i="11"/>
  <c r="W21" i="11"/>
  <c r="AT20" i="11"/>
  <c r="W20" i="11"/>
  <c r="AT19" i="11"/>
  <c r="W19" i="11"/>
  <c r="AT18" i="11"/>
  <c r="W18" i="11"/>
  <c r="AT17" i="11"/>
  <c r="W17" i="11"/>
  <c r="AT16" i="11"/>
  <c r="W16" i="11"/>
  <c r="W1" i="11"/>
  <c r="M1" i="11" s="1"/>
  <c r="E1" i="10"/>
  <c r="AT26" i="10"/>
  <c r="W26" i="10"/>
  <c r="AT25" i="10"/>
  <c r="W25" i="10"/>
  <c r="AT24" i="10"/>
  <c r="W24" i="10"/>
  <c r="AT23" i="10"/>
  <c r="W23" i="10"/>
  <c r="AT22" i="10"/>
  <c r="W22" i="10"/>
  <c r="AT21" i="10"/>
  <c r="W21" i="10"/>
  <c r="AT20" i="10"/>
  <c r="W20" i="10"/>
  <c r="AT19" i="10"/>
  <c r="W19" i="10"/>
  <c r="AT18" i="10"/>
  <c r="W18" i="10"/>
  <c r="AT17" i="10"/>
  <c r="W17" i="10"/>
  <c r="AT16" i="10"/>
  <c r="W16" i="10"/>
  <c r="W1" i="10"/>
  <c r="C1" i="10" s="1"/>
  <c r="AB1" i="6"/>
  <c r="AT16" i="6"/>
  <c r="AT17" i="6"/>
  <c r="AT18" i="6"/>
  <c r="AT19" i="6"/>
  <c r="AT20" i="6"/>
  <c r="AT21" i="6"/>
  <c r="AT22" i="6"/>
  <c r="AT23" i="6"/>
  <c r="AT24" i="6"/>
  <c r="AT25" i="6"/>
  <c r="AT26" i="6"/>
  <c r="W26" i="6"/>
  <c r="W25" i="6"/>
  <c r="W24" i="6"/>
  <c r="W23" i="6"/>
  <c r="W22" i="6"/>
  <c r="W21" i="6"/>
  <c r="W20" i="6"/>
  <c r="W19" i="6"/>
  <c r="W18" i="6"/>
  <c r="W17" i="6"/>
  <c r="W16" i="6"/>
  <c r="H5" i="16" l="1"/>
  <c r="D5" i="16"/>
  <c r="H4" i="16"/>
  <c r="F4" i="16"/>
  <c r="H3" i="16"/>
  <c r="D4" i="16"/>
  <c r="D3" i="16"/>
  <c r="AA5" i="16"/>
  <c r="AC4" i="16"/>
  <c r="AA4" i="16"/>
  <c r="AE3" i="16"/>
  <c r="AA3" i="16"/>
  <c r="AE5" i="16"/>
  <c r="AE4" i="16"/>
  <c r="D4" i="15"/>
  <c r="D3" i="15"/>
  <c r="H5" i="15"/>
  <c r="D5" i="15"/>
  <c r="H4" i="15"/>
  <c r="F4" i="15"/>
  <c r="H3" i="15"/>
  <c r="AA5" i="15"/>
  <c r="AC4" i="15"/>
  <c r="AA4" i="15"/>
  <c r="AE3" i="15"/>
  <c r="AA3" i="15"/>
  <c r="AE5" i="15"/>
  <c r="AE4" i="15"/>
  <c r="AA5" i="14"/>
  <c r="AC4" i="14"/>
  <c r="AA3" i="14"/>
  <c r="AE5" i="14"/>
  <c r="AA4" i="14"/>
  <c r="AE3" i="14"/>
  <c r="AE4" i="14"/>
  <c r="D4" i="14"/>
  <c r="D3" i="14"/>
  <c r="F4" i="14"/>
  <c r="H5" i="14"/>
  <c r="D5" i="14"/>
  <c r="H4" i="14"/>
  <c r="H3" i="14"/>
  <c r="H5" i="13"/>
  <c r="F4" i="13"/>
  <c r="H3" i="13"/>
  <c r="D5" i="13"/>
  <c r="D4" i="13"/>
  <c r="D3" i="13"/>
  <c r="H4" i="13"/>
  <c r="AE5" i="13"/>
  <c r="AE3" i="13"/>
  <c r="AA5" i="13"/>
  <c r="AE4" i="13"/>
  <c r="AA3" i="13"/>
  <c r="AA4" i="13"/>
  <c r="AC4" i="13"/>
  <c r="AT27" i="6"/>
  <c r="W27" i="6"/>
  <c r="U1" i="11"/>
  <c r="AK1" i="11" s="1"/>
  <c r="U1" i="10"/>
  <c r="AA1" i="11"/>
  <c r="W1" i="6"/>
  <c r="Z1" i="6" s="1"/>
  <c r="X26" i="6" l="1"/>
  <c r="X20" i="6"/>
  <c r="X16" i="6"/>
  <c r="X18" i="6"/>
  <c r="X21" i="6"/>
  <c r="X23" i="6"/>
  <c r="U1" i="6"/>
  <c r="D1" i="6" s="1"/>
  <c r="D4" i="6" s="1"/>
  <c r="X19" i="6"/>
  <c r="X25" i="6"/>
  <c r="X24" i="6"/>
  <c r="X22" i="6"/>
  <c r="X17" i="6"/>
  <c r="D1" i="11"/>
  <c r="D4" i="11" s="1"/>
  <c r="N1" i="11"/>
  <c r="N4" i="11" s="1"/>
  <c r="AA1" i="10"/>
  <c r="AE5" i="10" s="1"/>
  <c r="D1" i="10"/>
  <c r="H4" i="10" s="1"/>
  <c r="N1" i="10"/>
  <c r="R3" i="10" s="1"/>
  <c r="AK1" i="10"/>
  <c r="AO3" i="10" s="1"/>
  <c r="U1" i="12"/>
  <c r="AK1" i="12" s="1"/>
  <c r="AC4" i="11"/>
  <c r="AA4" i="11"/>
  <c r="AE5" i="11"/>
  <c r="AE3" i="11"/>
  <c r="AA5" i="11"/>
  <c r="AE4" i="11"/>
  <c r="AA3" i="11"/>
  <c r="AO5" i="11"/>
  <c r="AO4" i="11"/>
  <c r="AO3" i="11"/>
  <c r="AK5" i="11"/>
  <c r="AM4" i="11"/>
  <c r="AK3" i="11"/>
  <c r="AK4" i="11"/>
  <c r="D5" i="6" l="1"/>
  <c r="H3" i="6"/>
  <c r="D3" i="6"/>
  <c r="H5" i="6"/>
  <c r="AA1" i="6"/>
  <c r="AA3" i="6" s="1"/>
  <c r="F4" i="6"/>
  <c r="N1" i="6"/>
  <c r="N5" i="6" s="1"/>
  <c r="H4" i="6"/>
  <c r="AK1" i="6"/>
  <c r="AK3" i="6" s="1"/>
  <c r="D3" i="11"/>
  <c r="P4" i="10"/>
  <c r="N4" i="10"/>
  <c r="D5" i="11"/>
  <c r="AA4" i="10"/>
  <c r="H4" i="11"/>
  <c r="AK3" i="10"/>
  <c r="P4" i="11"/>
  <c r="AM4" i="10"/>
  <c r="F4" i="11"/>
  <c r="N3" i="11"/>
  <c r="H5" i="11"/>
  <c r="AK5" i="10"/>
  <c r="N5" i="11"/>
  <c r="AO5" i="10"/>
  <c r="H3" i="11"/>
  <c r="R5" i="11"/>
  <c r="D3" i="10"/>
  <c r="AA3" i="10"/>
  <c r="AO4" i="10"/>
  <c r="AA5" i="10"/>
  <c r="R3" i="11"/>
  <c r="D4" i="10"/>
  <c r="AE4" i="10"/>
  <c r="AC4" i="10"/>
  <c r="AK4" i="10"/>
  <c r="H5" i="10"/>
  <c r="AE3" i="10"/>
  <c r="R4" i="11"/>
  <c r="N3" i="10"/>
  <c r="R5" i="10"/>
  <c r="H3" i="10"/>
  <c r="D5" i="10"/>
  <c r="N5" i="10"/>
  <c r="F4" i="10"/>
  <c r="R4" i="10"/>
  <c r="N1" i="12"/>
  <c r="D1" i="12"/>
  <c r="AA1" i="12"/>
  <c r="R5" i="6" l="1"/>
  <c r="AA4" i="6"/>
  <c r="AE3" i="6"/>
  <c r="AA5" i="6"/>
  <c r="AC4" i="6"/>
  <c r="AE4" i="6"/>
  <c r="AE5" i="6"/>
  <c r="P4" i="6"/>
  <c r="N3" i="6"/>
  <c r="R3" i="6"/>
  <c r="R4" i="6"/>
  <c r="N4" i="6"/>
  <c r="AK5" i="6"/>
  <c r="AO4" i="6"/>
  <c r="AO5" i="6"/>
  <c r="AK4" i="6"/>
  <c r="AM4" i="6"/>
  <c r="AO3" i="6"/>
  <c r="AA4" i="12"/>
  <c r="AE5" i="12"/>
  <c r="AC4" i="12"/>
  <c r="AA5" i="12"/>
  <c r="AE3" i="12"/>
  <c r="AA3" i="12"/>
  <c r="AE4" i="12"/>
  <c r="D4" i="12"/>
  <c r="D3" i="12"/>
  <c r="D5" i="12"/>
  <c r="H5" i="12"/>
  <c r="H3" i="12"/>
  <c r="H4" i="12"/>
  <c r="F4" i="12"/>
  <c r="AK5" i="12"/>
  <c r="AO3" i="12"/>
  <c r="AO5" i="12"/>
  <c r="AM4" i="12"/>
  <c r="AK4" i="12"/>
  <c r="AO4" i="12"/>
  <c r="AK3" i="12"/>
  <c r="R5" i="12"/>
  <c r="N3" i="12"/>
  <c r="N4" i="12"/>
  <c r="R4" i="12"/>
  <c r="N5" i="12"/>
  <c r="R3" i="12"/>
  <c r="P4" i="12"/>
</calcChain>
</file>

<file path=xl/sharedStrings.xml><?xml version="1.0" encoding="utf-8"?>
<sst xmlns="http://schemas.openxmlformats.org/spreadsheetml/2006/main" count="192" uniqueCount="36">
  <si>
    <t>Roll</t>
  </si>
  <si>
    <t>Red Pair</t>
  </si>
  <si>
    <t>Tally</t>
  </si>
  <si>
    <t>One of the dice above is biased.  Choose how biased it will be.
Then collect data in the tables below, to decide which pair is fair and which pair contains the biased die!
Can you refine your investigation to find the biased die?</t>
  </si>
  <si>
    <t>Choose the Bias:</t>
  </si>
  <si>
    <t>Frequency</t>
  </si>
  <si>
    <t>Blue Pair</t>
  </si>
  <si>
    <t>(Put a '1' in each box as needed)</t>
  </si>
  <si>
    <t>+</t>
  </si>
  <si>
    <t>Possible Outcomes:</t>
  </si>
  <si>
    <t>(Change the green number!)</t>
  </si>
  <si>
    <t>The biased die will roll slightly more of numbers over:</t>
  </si>
  <si>
    <t>Setting Up The Investigation:</t>
  </si>
  <si>
    <t>Weakest</t>
  </si>
  <si>
    <t>Weak</t>
  </si>
  <si>
    <t>Strongest</t>
  </si>
  <si>
    <t>Strong</t>
  </si>
  <si>
    <t>Investigation 1</t>
  </si>
  <si>
    <t>Investigation 2</t>
  </si>
  <si>
    <t>Investigation 3</t>
  </si>
  <si>
    <t>Investigation 4</t>
  </si>
  <si>
    <t>Bias Levels:</t>
  </si>
  <si>
    <t>Show Expected Frequencies?</t>
  </si>
  <si>
    <t>No</t>
  </si>
  <si>
    <t>Total Frequency</t>
  </si>
  <si>
    <t>Dice Sum</t>
  </si>
  <si>
    <t>Face Value</t>
  </si>
  <si>
    <t>One of the dice above is biased.  Choose how biased it will be.
Then collect data in the tables below, to decide which die is fair and which is biased!
How can you use your data to argue that your result is definitely correct?</t>
  </si>
  <si>
    <t>Red Die</t>
  </si>
  <si>
    <t>Blue Die</t>
  </si>
  <si>
    <t>* For GCSE grade 4 - 9 and A Levels</t>
  </si>
  <si>
    <t>* Suitable up to GCSE grade 3</t>
  </si>
  <si>
    <t>Single Dice:</t>
  </si>
  <si>
    <t>Pairs of Dice:</t>
  </si>
  <si>
    <t>Biased Dice Investigations</t>
  </si>
  <si>
    <t>* Note: for Higher Tier students requiring a 'pass' grade at GCSE, and for A level students not familiar with bias:
Start with the single dice, to understand the basics of biased probabilities and experimental vs theoretical results,
then move on to the paired dice to explore probability spaces and the difference between bias and non-equal probabilities.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</si>
</sst>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4" x14ac:knownFonts="1">
    <font>
      <sz val="11"/>
      <color theme="1"/>
      <name val="Calibri"/>
      <family val="2"/>
      <scheme val="minor"/>
    </font>
    <font>
      <sz val="11"/>
      <color theme="0"/>
      <name val="Calibri"/>
      <family val="2"/>
      <scheme val="minor"/>
    </font>
    <font>
      <b/>
      <sz val="16"/>
      <color theme="1"/>
      <name val="Calibri"/>
      <family val="2"/>
      <scheme val="minor"/>
    </font>
    <font>
      <sz val="16"/>
      <color theme="1"/>
      <name val="Calibri"/>
      <family val="2"/>
      <scheme val="minor"/>
    </font>
    <font>
      <sz val="11"/>
      <color rgb="FF7030A0"/>
      <name val="Calibri"/>
      <family val="2"/>
      <scheme val="minor"/>
    </font>
    <font>
      <u/>
      <sz val="11"/>
      <color theme="10"/>
      <name val="Calibri"/>
      <family val="2"/>
      <scheme val="minor"/>
    </font>
    <font>
      <b/>
      <sz val="16"/>
      <color theme="10"/>
      <name val="Calibri"/>
      <family val="2"/>
      <scheme val="minor"/>
    </font>
    <font>
      <b/>
      <sz val="20"/>
      <color theme="10"/>
      <name val="Calibri"/>
      <family val="2"/>
      <scheme val="minor"/>
    </font>
    <font>
      <b/>
      <sz val="20"/>
      <color rgb="FF7030A0"/>
      <name val="Calibri"/>
      <family val="2"/>
      <scheme val="minor"/>
    </font>
    <font>
      <sz val="11"/>
      <color rgb="FFFF0000"/>
      <name val="Calibri"/>
      <family val="2"/>
      <scheme val="minor"/>
    </font>
    <font>
      <b/>
      <sz val="26"/>
      <color rgb="FFC00000"/>
      <name val="Calibri"/>
      <family val="2"/>
      <scheme val="minor"/>
    </font>
    <font>
      <b/>
      <sz val="26"/>
      <color rgb="FF0070C0"/>
      <name val="Calibri"/>
      <family val="2"/>
      <scheme val="minor"/>
    </font>
    <font>
      <b/>
      <sz val="16"/>
      <name val="Calibri"/>
      <family val="2"/>
      <scheme val="minor"/>
    </font>
    <font>
      <sz val="11"/>
      <name val="Calibri"/>
      <family val="2"/>
      <scheme val="minor"/>
    </font>
    <font>
      <b/>
      <sz val="11"/>
      <name val="Calibri"/>
      <family val="2"/>
      <scheme val="minor"/>
    </font>
    <font>
      <sz val="14"/>
      <name val="Calibri"/>
      <family val="2"/>
      <scheme val="minor"/>
    </font>
    <font>
      <b/>
      <sz val="14"/>
      <name val="Calibri"/>
      <family val="2"/>
      <scheme val="minor"/>
    </font>
    <font>
      <b/>
      <sz val="16"/>
      <color rgb="FF00B050"/>
      <name val="Calibri"/>
      <family val="2"/>
      <scheme val="minor"/>
    </font>
    <font>
      <sz val="9"/>
      <name val="Calibri"/>
      <family val="2"/>
      <scheme val="minor"/>
    </font>
    <font>
      <i/>
      <sz val="9"/>
      <name val="Calibri"/>
      <family val="2"/>
      <scheme val="minor"/>
    </font>
    <font>
      <i/>
      <sz val="11"/>
      <color rgb="FF5F5F5F"/>
      <name val="Calibri"/>
      <family val="2"/>
      <scheme val="minor"/>
    </font>
    <font>
      <i/>
      <sz val="9"/>
      <color rgb="FF5F5F5F"/>
      <name val="Calibri"/>
      <family val="2"/>
      <scheme val="minor"/>
    </font>
    <font>
      <b/>
      <i/>
      <sz val="11"/>
      <color rgb="FF7030A0"/>
      <name val="Calibri"/>
      <family val="2"/>
      <scheme val="minor"/>
    </font>
    <font>
      <b/>
      <sz val="20"/>
      <color theme="1"/>
      <name val="Calibri"/>
      <family val="2"/>
      <scheme val="minor"/>
    </font>
    <font>
      <b/>
      <i/>
      <sz val="14"/>
      <color rgb="FF7030A0"/>
      <name val="Calibri"/>
      <family val="2"/>
      <scheme val="minor"/>
    </font>
    <font>
      <b/>
      <i/>
      <sz val="16"/>
      <color rgb="FF7030A0"/>
      <name val="Calibri"/>
      <family val="2"/>
      <scheme val="minor"/>
    </font>
    <font>
      <b/>
      <sz val="16"/>
      <color theme="0"/>
      <name val="Calibri"/>
      <family val="2"/>
      <scheme val="minor"/>
    </font>
    <font>
      <i/>
      <sz val="10"/>
      <color rgb="FF5F5F5F"/>
      <name val="Calibri"/>
      <family val="2"/>
      <scheme val="minor"/>
    </font>
    <font>
      <i/>
      <sz val="10"/>
      <color rgb="FF00B050"/>
      <name val="Calibri"/>
      <family val="2"/>
      <scheme val="minor"/>
    </font>
    <font>
      <b/>
      <sz val="11"/>
      <color theme="1"/>
      <name val="Calibri"/>
      <family val="2"/>
      <scheme val="minor"/>
    </font>
    <font>
      <b/>
      <sz val="11"/>
      <color rgb="FFC00000"/>
      <name val="Calibri"/>
      <family val="2"/>
      <scheme val="minor"/>
    </font>
    <font>
      <b/>
      <sz val="11"/>
      <color rgb="FF0070C0"/>
      <name val="Calibri"/>
      <family val="2"/>
      <scheme val="minor"/>
    </font>
    <font>
      <b/>
      <sz val="14"/>
      <color rgb="FF0070C0"/>
      <name val="Calibri"/>
      <family val="2"/>
      <scheme val="minor"/>
    </font>
    <font>
      <b/>
      <sz val="14"/>
      <color rgb="FFC00000"/>
      <name val="Calibri"/>
      <family val="2"/>
      <scheme val="minor"/>
    </font>
  </fonts>
  <fills count="10">
    <fill>
      <patternFill patternType="none"/>
    </fill>
    <fill>
      <patternFill patternType="gray125"/>
    </fill>
    <fill>
      <patternFill patternType="solid">
        <fgColor rgb="FFFFB3B3"/>
        <bgColor indexed="64"/>
      </patternFill>
    </fill>
    <fill>
      <patternFill patternType="solid">
        <fgColor rgb="FFAFE1F7"/>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theme="7" tint="0.39997558519241921"/>
        <bgColor indexed="64"/>
      </patternFill>
    </fill>
    <fill>
      <patternFill patternType="solid">
        <fgColor theme="9" tint="0.39997558519241921"/>
        <bgColor indexed="64"/>
      </patternFill>
    </fill>
    <fill>
      <patternFill patternType="solid">
        <fgColor rgb="FF9999FF"/>
        <bgColor indexed="64"/>
      </patternFill>
    </fill>
  </fills>
  <borders count="44">
    <border>
      <left/>
      <right/>
      <top/>
      <bottom/>
      <diagonal/>
    </border>
    <border>
      <left style="thick">
        <color rgb="FFC00000"/>
      </left>
      <right/>
      <top style="thick">
        <color rgb="FFC00000"/>
      </top>
      <bottom/>
      <diagonal/>
    </border>
    <border>
      <left/>
      <right/>
      <top style="thick">
        <color rgb="FFC00000"/>
      </top>
      <bottom/>
      <diagonal/>
    </border>
    <border>
      <left/>
      <right style="thick">
        <color rgb="FFC00000"/>
      </right>
      <top style="thick">
        <color rgb="FFC00000"/>
      </top>
      <bottom/>
      <diagonal/>
    </border>
    <border>
      <left style="thick">
        <color rgb="FFC00000"/>
      </left>
      <right/>
      <top/>
      <bottom/>
      <diagonal/>
    </border>
    <border>
      <left/>
      <right style="thick">
        <color rgb="FFC00000"/>
      </right>
      <top/>
      <bottom/>
      <diagonal/>
    </border>
    <border>
      <left style="thick">
        <color rgb="FFC00000"/>
      </left>
      <right/>
      <top/>
      <bottom style="thick">
        <color rgb="FFC00000"/>
      </bottom>
      <diagonal/>
    </border>
    <border>
      <left/>
      <right/>
      <top/>
      <bottom style="thick">
        <color rgb="FFC00000"/>
      </bottom>
      <diagonal/>
    </border>
    <border>
      <left/>
      <right style="thick">
        <color rgb="FFC00000"/>
      </right>
      <top/>
      <bottom style="thick">
        <color rgb="FFC00000"/>
      </bottom>
      <diagonal/>
    </border>
    <border>
      <left style="thick">
        <color rgb="FF0070C0"/>
      </left>
      <right/>
      <top style="thick">
        <color rgb="FF0070C0"/>
      </top>
      <bottom/>
      <diagonal/>
    </border>
    <border>
      <left/>
      <right/>
      <top style="thick">
        <color rgb="FF0070C0"/>
      </top>
      <bottom/>
      <diagonal/>
    </border>
    <border>
      <left/>
      <right style="thick">
        <color rgb="FF0070C0"/>
      </right>
      <top style="thick">
        <color rgb="FF0070C0"/>
      </top>
      <bottom/>
      <diagonal/>
    </border>
    <border>
      <left style="thick">
        <color rgb="FF0070C0"/>
      </left>
      <right/>
      <top/>
      <bottom/>
      <diagonal/>
    </border>
    <border>
      <left/>
      <right style="thick">
        <color rgb="FF0070C0"/>
      </right>
      <top/>
      <bottom/>
      <diagonal/>
    </border>
    <border>
      <left style="thick">
        <color rgb="FF0070C0"/>
      </left>
      <right/>
      <top/>
      <bottom style="thick">
        <color rgb="FF0070C0"/>
      </bottom>
      <diagonal/>
    </border>
    <border>
      <left/>
      <right/>
      <top/>
      <bottom style="thick">
        <color rgb="FF0070C0"/>
      </bottom>
      <diagonal/>
    </border>
    <border>
      <left/>
      <right style="thick">
        <color rgb="FF0070C0"/>
      </right>
      <top/>
      <bottom style="thick">
        <color rgb="FF0070C0"/>
      </bottom>
      <diagonal/>
    </border>
    <border>
      <left style="thick">
        <color rgb="FF00B050"/>
      </left>
      <right/>
      <top style="thick">
        <color rgb="FF00B050"/>
      </top>
      <bottom style="thick">
        <color rgb="FF00B050"/>
      </bottom>
      <diagonal/>
    </border>
    <border>
      <left/>
      <right style="thick">
        <color rgb="FF00B050"/>
      </right>
      <top style="thick">
        <color rgb="FF00B050"/>
      </top>
      <bottom style="thick">
        <color rgb="FF00B050"/>
      </bottom>
      <diagonal/>
    </border>
    <border>
      <left/>
      <right style="thick">
        <color rgb="FF00B050"/>
      </right>
      <top/>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rgb="FF00B050"/>
      </left>
      <right/>
      <top style="medium">
        <color rgb="FF00B050"/>
      </top>
      <bottom style="medium">
        <color rgb="FF00B050"/>
      </bottom>
      <diagonal/>
    </border>
    <border>
      <left/>
      <right/>
      <top style="medium">
        <color rgb="FF00B050"/>
      </top>
      <bottom style="medium">
        <color rgb="FF00B050"/>
      </bottom>
      <diagonal/>
    </border>
    <border>
      <left/>
      <right style="medium">
        <color rgb="FF00B050"/>
      </right>
      <top style="medium">
        <color rgb="FF00B050"/>
      </top>
      <bottom style="medium">
        <color rgb="FF00B050"/>
      </bottom>
      <diagonal/>
    </border>
    <border>
      <left/>
      <right style="medium">
        <color rgb="FF00B050"/>
      </right>
      <top/>
      <bottom/>
      <diagonal/>
    </border>
  </borders>
  <cellStyleXfs count="2">
    <xf numFmtId="0" fontId="0" fillId="0" borderId="0"/>
    <xf numFmtId="0" fontId="5" fillId="0" borderId="0" applyNumberFormat="0" applyFill="0" applyBorder="0" applyAlignment="0" applyProtection="0"/>
  </cellStyleXfs>
  <cellXfs count="149">
    <xf numFmtId="0" fontId="0" fillId="0" borderId="0" xfId="0"/>
    <xf numFmtId="0" fontId="6" fillId="0" borderId="0" xfId="1" applyFont="1" applyAlignment="1" applyProtection="1"/>
    <xf numFmtId="0" fontId="13" fillId="0" borderId="0" xfId="0" applyFont="1"/>
    <xf numFmtId="0" fontId="0" fillId="0" borderId="0" xfId="0" applyFont="1"/>
    <xf numFmtId="0" fontId="14" fillId="0" borderId="0" xfId="0" applyFont="1"/>
    <xf numFmtId="0" fontId="15" fillId="0" borderId="0" xfId="1" applyFont="1" applyAlignment="1">
      <alignment vertical="top" wrapText="1"/>
    </xf>
    <xf numFmtId="0" fontId="16" fillId="0" borderId="0" xfId="0" applyFont="1"/>
    <xf numFmtId="0" fontId="18" fillId="0" borderId="0" xfId="0" applyFont="1"/>
    <xf numFmtId="0" fontId="14" fillId="0" borderId="23" xfId="0" applyFont="1" applyBorder="1"/>
    <xf numFmtId="0" fontId="14" fillId="0" borderId="24" xfId="0" applyFont="1" applyBorder="1" applyAlignment="1"/>
    <xf numFmtId="0" fontId="14" fillId="0" borderId="25" xfId="0" applyFont="1" applyBorder="1"/>
    <xf numFmtId="0" fontId="14" fillId="0" borderId="24" xfId="0" applyFont="1" applyBorder="1" applyAlignment="1">
      <alignment horizontal="center"/>
    </xf>
    <xf numFmtId="0" fontId="13" fillId="0" borderId="27" xfId="0" applyFont="1" applyBorder="1" applyProtection="1">
      <protection locked="0"/>
    </xf>
    <xf numFmtId="0" fontId="13" fillId="0" borderId="28" xfId="0" applyFont="1" applyBorder="1" applyProtection="1">
      <protection locked="0"/>
    </xf>
    <xf numFmtId="0" fontId="0" fillId="0" borderId="28" xfId="0" applyFont="1" applyBorder="1" applyProtection="1">
      <protection locked="0"/>
    </xf>
    <xf numFmtId="0" fontId="0" fillId="0" borderId="26" xfId="0" applyFont="1" applyBorder="1" applyProtection="1">
      <protection locked="0"/>
    </xf>
    <xf numFmtId="0" fontId="21" fillId="0" borderId="0" xfId="0" applyFont="1"/>
    <xf numFmtId="0" fontId="21" fillId="0" borderId="0" xfId="1" applyFont="1" applyAlignment="1">
      <alignment vertical="top" wrapText="1"/>
    </xf>
    <xf numFmtId="0" fontId="21" fillId="4" borderId="21" xfId="1" applyFont="1" applyFill="1" applyBorder="1" applyAlignment="1">
      <alignment vertical="top" wrapText="1"/>
    </xf>
    <xf numFmtId="0" fontId="21" fillId="5" borderId="20" xfId="1" applyFont="1" applyFill="1" applyBorder="1" applyAlignment="1">
      <alignment vertical="top" wrapText="1"/>
    </xf>
    <xf numFmtId="0" fontId="21" fillId="6" borderId="20" xfId="1" applyFont="1" applyFill="1" applyBorder="1" applyAlignment="1">
      <alignment vertical="top" wrapText="1"/>
    </xf>
    <xf numFmtId="0" fontId="21" fillId="7" borderId="20" xfId="1" applyFont="1" applyFill="1" applyBorder="1" applyAlignment="1">
      <alignment vertical="top" wrapText="1"/>
    </xf>
    <xf numFmtId="0" fontId="21" fillId="8" borderId="20" xfId="1" applyFont="1" applyFill="1" applyBorder="1" applyAlignment="1">
      <alignment vertical="top" wrapText="1"/>
    </xf>
    <xf numFmtId="0" fontId="21" fillId="9" borderId="20" xfId="0" applyFont="1" applyFill="1" applyBorder="1"/>
    <xf numFmtId="0" fontId="21" fillId="5" borderId="22" xfId="1" applyFont="1" applyFill="1" applyBorder="1" applyAlignment="1">
      <alignment vertical="top" wrapText="1"/>
    </xf>
    <xf numFmtId="0" fontId="21" fillId="6" borderId="0" xfId="1" applyFont="1" applyFill="1" applyAlignment="1">
      <alignment vertical="top" wrapText="1"/>
    </xf>
    <xf numFmtId="0" fontId="21" fillId="7" borderId="0" xfId="1" applyFont="1" applyFill="1" applyAlignment="1">
      <alignment vertical="top" wrapText="1"/>
    </xf>
    <xf numFmtId="0" fontId="21" fillId="8" borderId="0" xfId="1" applyFont="1" applyFill="1" applyAlignment="1">
      <alignment vertical="top" wrapText="1"/>
    </xf>
    <xf numFmtId="0" fontId="21" fillId="9" borderId="0" xfId="1" applyFont="1" applyFill="1" applyAlignment="1">
      <alignment vertical="top" wrapText="1"/>
    </xf>
    <xf numFmtId="0" fontId="21" fillId="8" borderId="0" xfId="0" applyFont="1" applyFill="1"/>
    <xf numFmtId="0" fontId="21" fillId="6" borderId="22" xfId="1" applyFont="1" applyFill="1" applyBorder="1" applyAlignment="1">
      <alignment vertical="top" wrapText="1"/>
    </xf>
    <xf numFmtId="0" fontId="21" fillId="7" borderId="0" xfId="0" applyFont="1" applyFill="1"/>
    <xf numFmtId="0" fontId="21" fillId="7" borderId="22" xfId="1" applyFont="1" applyFill="1" applyBorder="1" applyAlignment="1">
      <alignment vertical="top" wrapText="1"/>
    </xf>
    <xf numFmtId="0" fontId="21" fillId="6" borderId="0" xfId="0" applyFont="1" applyFill="1"/>
    <xf numFmtId="0" fontId="21" fillId="8" borderId="22" xfId="1" applyFont="1" applyFill="1" applyBorder="1" applyAlignment="1">
      <alignment vertical="top" wrapText="1"/>
    </xf>
    <xf numFmtId="0" fontId="21" fillId="5" borderId="0" xfId="0" applyFont="1" applyFill="1"/>
    <xf numFmtId="0" fontId="21" fillId="9" borderId="22" xfId="0" applyFont="1" applyFill="1" applyBorder="1"/>
    <xf numFmtId="0" fontId="21" fillId="4" borderId="0" xfId="0" applyFont="1" applyFill="1"/>
    <xf numFmtId="0" fontId="0" fillId="0" borderId="0" xfId="0" applyProtection="1"/>
    <xf numFmtId="0" fontId="8" fillId="0" borderId="0" xfId="0" applyFont="1" applyFill="1" applyAlignment="1" applyProtection="1"/>
    <xf numFmtId="0" fontId="1" fillId="0" borderId="0" xfId="0" applyFont="1" applyProtection="1"/>
    <xf numFmtId="0" fontId="4" fillId="0" borderId="0" xfId="0" applyFont="1" applyProtection="1"/>
    <xf numFmtId="0" fontId="13" fillId="0" borderId="0" xfId="0" applyFont="1" applyProtection="1"/>
    <xf numFmtId="0" fontId="10" fillId="2" borderId="1" xfId="0" applyFont="1" applyFill="1" applyBorder="1" applyAlignment="1" applyProtection="1">
      <alignment horizontal="center" vertical="center"/>
    </xf>
    <xf numFmtId="0" fontId="10" fillId="2" borderId="2" xfId="0" applyFont="1" applyFill="1" applyBorder="1" applyAlignment="1" applyProtection="1">
      <alignment horizontal="center" vertical="center"/>
    </xf>
    <xf numFmtId="0" fontId="10" fillId="2" borderId="3" xfId="0" applyFont="1" applyFill="1" applyBorder="1" applyAlignment="1" applyProtection="1">
      <alignment horizontal="center" vertical="center"/>
    </xf>
    <xf numFmtId="0" fontId="11" fillId="3" borderId="9" xfId="0" applyFont="1" applyFill="1" applyBorder="1" applyAlignment="1" applyProtection="1">
      <alignment horizontal="center" vertical="center"/>
    </xf>
    <xf numFmtId="0" fontId="11" fillId="3" borderId="10" xfId="0" applyFont="1" applyFill="1" applyBorder="1" applyAlignment="1" applyProtection="1">
      <alignment horizontal="center" vertical="center"/>
    </xf>
    <xf numFmtId="0" fontId="11" fillId="3" borderId="11" xfId="0" applyFont="1" applyFill="1" applyBorder="1" applyAlignment="1" applyProtection="1">
      <alignment horizontal="center" vertical="center"/>
    </xf>
    <xf numFmtId="0" fontId="10" fillId="2" borderId="4" xfId="0" applyFont="1" applyFill="1" applyBorder="1" applyAlignment="1" applyProtection="1">
      <alignment horizontal="center" vertical="center"/>
    </xf>
    <xf numFmtId="0" fontId="10" fillId="2" borderId="0" xfId="0" applyFont="1" applyFill="1" applyBorder="1" applyAlignment="1" applyProtection="1">
      <alignment horizontal="center" vertical="center"/>
    </xf>
    <xf numFmtId="0" fontId="10" fillId="2" borderId="5" xfId="0" applyFont="1" applyFill="1" applyBorder="1" applyAlignment="1" applyProtection="1">
      <alignment horizontal="center" vertical="center"/>
    </xf>
    <xf numFmtId="0" fontId="8" fillId="0" borderId="0" xfId="0" applyFont="1" applyFill="1" applyAlignment="1" applyProtection="1">
      <alignment horizontal="center"/>
    </xf>
    <xf numFmtId="0" fontId="11" fillId="3" borderId="12" xfId="0" applyFont="1" applyFill="1" applyBorder="1" applyAlignment="1" applyProtection="1">
      <alignment horizontal="center" vertical="center"/>
    </xf>
    <xf numFmtId="0" fontId="11" fillId="3" borderId="0" xfId="0" applyFont="1" applyFill="1" applyBorder="1" applyAlignment="1" applyProtection="1">
      <alignment horizontal="center" vertical="center"/>
    </xf>
    <xf numFmtId="0" fontId="11" fillId="3" borderId="13" xfId="0" applyFont="1" applyFill="1" applyBorder="1" applyAlignment="1" applyProtection="1">
      <alignment horizontal="center" vertical="center"/>
    </xf>
    <xf numFmtId="0" fontId="10" fillId="2" borderId="6" xfId="0" applyFont="1" applyFill="1" applyBorder="1" applyAlignment="1" applyProtection="1">
      <alignment horizontal="center" vertical="center"/>
    </xf>
    <xf numFmtId="0" fontId="10" fillId="2" borderId="7" xfId="0" applyFont="1" applyFill="1" applyBorder="1" applyAlignment="1" applyProtection="1">
      <alignment horizontal="center" vertical="center"/>
    </xf>
    <xf numFmtId="0" fontId="10" fillId="2" borderId="8" xfId="0" applyFont="1" applyFill="1" applyBorder="1" applyAlignment="1" applyProtection="1">
      <alignment horizontal="center" vertical="center"/>
    </xf>
    <xf numFmtId="0" fontId="11" fillId="3" borderId="14" xfId="0" applyFont="1" applyFill="1" applyBorder="1" applyAlignment="1" applyProtection="1">
      <alignment horizontal="center" vertical="center"/>
    </xf>
    <xf numFmtId="0" fontId="11" fillId="3" borderId="15" xfId="0" applyFont="1" applyFill="1" applyBorder="1" applyAlignment="1" applyProtection="1">
      <alignment horizontal="center" vertical="center"/>
    </xf>
    <xf numFmtId="0" fontId="11" fillId="3" borderId="16" xfId="0" applyFont="1" applyFill="1" applyBorder="1" applyAlignment="1" applyProtection="1">
      <alignment horizontal="center" vertical="center"/>
    </xf>
    <xf numFmtId="0" fontId="12" fillId="0" borderId="0" xfId="0" applyFont="1" applyProtection="1"/>
    <xf numFmtId="0" fontId="22" fillId="0" borderId="0" xfId="0" applyFont="1" applyProtection="1"/>
    <xf numFmtId="0" fontId="20" fillId="0" borderId="0" xfId="0" applyFont="1" applyProtection="1"/>
    <xf numFmtId="0" fontId="19" fillId="0" borderId="0" xfId="0" quotePrefix="1" applyFont="1" applyAlignment="1" applyProtection="1">
      <alignment horizontal="right"/>
    </xf>
    <xf numFmtId="0" fontId="21" fillId="0" borderId="0" xfId="0" applyFont="1" applyProtection="1"/>
    <xf numFmtId="0" fontId="18" fillId="0" borderId="0" xfId="0" applyFont="1" applyProtection="1"/>
    <xf numFmtId="0" fontId="24" fillId="0" borderId="0" xfId="0" applyFont="1"/>
    <xf numFmtId="0" fontId="7" fillId="0" borderId="0" xfId="1" applyFont="1" applyAlignment="1"/>
    <xf numFmtId="0" fontId="26" fillId="0" borderId="0" xfId="1" applyFont="1" applyAlignment="1" applyProtection="1"/>
    <xf numFmtId="0" fontId="1" fillId="0" borderId="0" xfId="0" applyFont="1" applyFill="1" applyProtection="1"/>
    <xf numFmtId="0" fontId="13" fillId="0" borderId="31" xfId="0" applyFont="1" applyBorder="1" applyAlignment="1" applyProtection="1">
      <alignment horizontal="center"/>
      <protection locked="0"/>
    </xf>
    <xf numFmtId="0" fontId="13" fillId="0" borderId="32" xfId="0" applyFont="1" applyBorder="1" applyAlignment="1" applyProtection="1">
      <alignment horizontal="center"/>
      <protection locked="0"/>
    </xf>
    <xf numFmtId="0" fontId="13" fillId="0" borderId="33" xfId="0" applyFont="1" applyBorder="1" applyAlignment="1" applyProtection="1">
      <alignment horizontal="center"/>
      <protection locked="0"/>
    </xf>
    <xf numFmtId="0" fontId="13" fillId="0" borderId="27" xfId="0" applyFont="1" applyBorder="1" applyAlignment="1">
      <alignment horizontal="center"/>
    </xf>
    <xf numFmtId="0" fontId="13" fillId="0" borderId="34" xfId="0" applyFont="1" applyBorder="1" applyAlignment="1" applyProtection="1">
      <alignment horizontal="center"/>
      <protection locked="0"/>
    </xf>
    <xf numFmtId="0" fontId="13" fillId="0" borderId="35" xfId="0" applyFont="1" applyBorder="1" applyAlignment="1" applyProtection="1">
      <alignment horizontal="center"/>
      <protection locked="0"/>
    </xf>
    <xf numFmtId="0" fontId="13" fillId="0" borderId="36" xfId="0" applyFont="1" applyBorder="1" applyAlignment="1" applyProtection="1">
      <alignment horizontal="center"/>
      <protection locked="0"/>
    </xf>
    <xf numFmtId="0" fontId="13" fillId="0" borderId="29" xfId="0" applyFont="1" applyBorder="1" applyAlignment="1">
      <alignment horizontal="center"/>
    </xf>
    <xf numFmtId="0" fontId="0" fillId="0" borderId="34" xfId="0" applyFont="1" applyBorder="1" applyAlignment="1" applyProtection="1">
      <alignment horizontal="center"/>
      <protection locked="0"/>
    </xf>
    <xf numFmtId="0" fontId="0" fillId="0" borderId="35" xfId="0" applyFont="1" applyBorder="1" applyAlignment="1" applyProtection="1">
      <alignment horizontal="center"/>
      <protection locked="0"/>
    </xf>
    <xf numFmtId="0" fontId="0" fillId="0" borderId="36" xfId="0" applyFont="1" applyBorder="1" applyAlignment="1" applyProtection="1">
      <alignment horizontal="center"/>
      <protection locked="0"/>
    </xf>
    <xf numFmtId="0" fontId="0" fillId="0" borderId="37" xfId="0" applyFont="1" applyBorder="1" applyAlignment="1" applyProtection="1">
      <alignment horizontal="center"/>
      <protection locked="0"/>
    </xf>
    <xf numFmtId="0" fontId="0" fillId="0" borderId="38" xfId="0" applyFont="1" applyBorder="1" applyAlignment="1" applyProtection="1">
      <alignment horizontal="center"/>
      <protection locked="0"/>
    </xf>
    <xf numFmtId="0" fontId="0" fillId="0" borderId="39" xfId="0" applyFont="1" applyBorder="1" applyAlignment="1" applyProtection="1">
      <alignment horizontal="center"/>
      <protection locked="0"/>
    </xf>
    <xf numFmtId="0" fontId="13" fillId="0" borderId="30" xfId="0" applyFont="1" applyBorder="1" applyAlignment="1">
      <alignment horizontal="center"/>
    </xf>
    <xf numFmtId="0" fontId="27" fillId="0" borderId="0" xfId="1" applyFont="1" applyAlignment="1">
      <alignment horizontal="center" vertical="top" wrapText="1"/>
    </xf>
    <xf numFmtId="0" fontId="27" fillId="0" borderId="0" xfId="0" applyFont="1" applyAlignment="1">
      <alignment horizontal="center"/>
    </xf>
    <xf numFmtId="164" fontId="20" fillId="0" borderId="0" xfId="0" applyNumberFormat="1" applyFont="1" applyAlignment="1">
      <alignment horizontal="center"/>
    </xf>
    <xf numFmtId="0" fontId="15" fillId="0" borderId="0" xfId="1" applyFont="1" applyAlignment="1" applyProtection="1">
      <alignment vertical="top" wrapText="1"/>
      <protection locked="0"/>
    </xf>
    <xf numFmtId="0" fontId="13" fillId="0" borderId="27" xfId="0" applyFont="1" applyBorder="1" applyAlignment="1" applyProtection="1">
      <alignment horizontal="center"/>
      <protection locked="0"/>
    </xf>
    <xf numFmtId="0" fontId="13" fillId="0" borderId="28" xfId="0" applyFont="1" applyBorder="1" applyAlignment="1" applyProtection="1">
      <alignment horizontal="center"/>
      <protection locked="0"/>
    </xf>
    <xf numFmtId="0" fontId="0" fillId="0" borderId="28" xfId="0" applyFont="1" applyBorder="1" applyAlignment="1" applyProtection="1">
      <alignment horizontal="center"/>
      <protection locked="0"/>
    </xf>
    <xf numFmtId="0" fontId="0" fillId="0" borderId="26" xfId="0" applyFont="1" applyBorder="1" applyAlignment="1" applyProtection="1">
      <alignment horizontal="center"/>
      <protection locked="0"/>
    </xf>
    <xf numFmtId="2" fontId="9" fillId="0" borderId="0" xfId="0" applyNumberFormat="1" applyFont="1" applyProtection="1"/>
    <xf numFmtId="0" fontId="23" fillId="0" borderId="0" xfId="0" applyFont="1" applyAlignment="1" applyProtection="1">
      <alignment horizontal="left"/>
    </xf>
    <xf numFmtId="0" fontId="25" fillId="0" borderId="0" xfId="0" applyFont="1" applyProtection="1"/>
    <xf numFmtId="0" fontId="3" fillId="0" borderId="0" xfId="0" applyFont="1" applyProtection="1"/>
    <xf numFmtId="0" fontId="7" fillId="0" borderId="0" xfId="1" applyFont="1" applyAlignment="1" applyProtection="1"/>
    <xf numFmtId="0" fontId="24" fillId="0" borderId="0" xfId="0" applyFont="1" applyProtection="1"/>
    <xf numFmtId="0" fontId="14" fillId="0" borderId="24" xfId="0" applyFont="1" applyBorder="1" applyAlignment="1">
      <alignment horizontal="center"/>
    </xf>
    <xf numFmtId="0" fontId="29" fillId="0" borderId="0" xfId="0" applyFont="1"/>
    <xf numFmtId="0" fontId="14" fillId="0" borderId="0" xfId="0" applyFont="1" applyAlignment="1">
      <alignment horizontal="right"/>
    </xf>
    <xf numFmtId="0" fontId="29" fillId="0" borderId="0" xfId="0" applyFont="1" applyAlignment="1">
      <alignment horizontal="right"/>
    </xf>
    <xf numFmtId="0" fontId="0" fillId="0" borderId="0" xfId="0" applyFill="1" applyBorder="1" applyProtection="1"/>
    <xf numFmtId="0" fontId="7" fillId="0" borderId="0" xfId="1" applyFont="1" applyFill="1" applyBorder="1" applyAlignment="1" applyProtection="1"/>
    <xf numFmtId="0" fontId="2" fillId="0" borderId="0" xfId="0" applyFont="1" applyAlignment="1" applyProtection="1"/>
    <xf numFmtId="0" fontId="11" fillId="0" borderId="0" xfId="0" applyFont="1" applyFill="1" applyBorder="1" applyAlignment="1" applyProtection="1">
      <alignment horizontal="center" vertical="center"/>
    </xf>
    <xf numFmtId="0" fontId="1" fillId="0" borderId="0" xfId="0" applyFont="1" applyFill="1" applyBorder="1" applyProtection="1"/>
    <xf numFmtId="0" fontId="6" fillId="0" borderId="0" xfId="1" applyFont="1" applyFill="1" applyBorder="1" applyAlignment="1" applyProtection="1"/>
    <xf numFmtId="0" fontId="10" fillId="0" borderId="0" xfId="0" applyFont="1" applyFill="1" applyBorder="1" applyAlignment="1" applyProtection="1">
      <alignment horizontal="center" vertical="center"/>
    </xf>
    <xf numFmtId="0" fontId="20" fillId="0" borderId="0" xfId="0" applyFont="1" applyFill="1" applyBorder="1" applyProtection="1"/>
    <xf numFmtId="0" fontId="19" fillId="0" borderId="0" xfId="0" quotePrefix="1" applyFont="1" applyFill="1" applyBorder="1" applyAlignment="1" applyProtection="1">
      <alignment horizontal="right"/>
    </xf>
    <xf numFmtId="0" fontId="21" fillId="0" borderId="0" xfId="0" applyFont="1" applyFill="1" applyBorder="1" applyProtection="1"/>
    <xf numFmtId="0" fontId="18" fillId="0" borderId="0" xfId="0" applyFont="1" applyFill="1" applyBorder="1" applyProtection="1"/>
    <xf numFmtId="0" fontId="21" fillId="0" borderId="0" xfId="1" applyFont="1" applyFill="1" applyBorder="1" applyAlignment="1">
      <alignment vertical="top" wrapText="1"/>
    </xf>
    <xf numFmtId="0" fontId="21" fillId="0" borderId="0" xfId="0" applyFont="1" applyFill="1" applyBorder="1"/>
    <xf numFmtId="0" fontId="18" fillId="0" borderId="0" xfId="0" applyFont="1" applyFill="1" applyBorder="1"/>
    <xf numFmtId="0" fontId="33" fillId="0" borderId="0" xfId="0" applyFont="1" applyProtection="1"/>
    <xf numFmtId="0" fontId="16" fillId="0" borderId="0" xfId="0" applyFont="1" applyProtection="1"/>
    <xf numFmtId="0" fontId="14" fillId="0" borderId="23" xfId="0" applyFont="1" applyBorder="1" applyProtection="1"/>
    <xf numFmtId="0" fontId="30" fillId="0" borderId="27" xfId="0" applyFont="1" applyBorder="1" applyAlignment="1" applyProtection="1">
      <alignment horizontal="center"/>
    </xf>
    <xf numFmtId="0" fontId="30" fillId="0" borderId="28" xfId="0" applyFont="1" applyBorder="1" applyAlignment="1" applyProtection="1">
      <alignment horizontal="center"/>
    </xf>
    <xf numFmtId="0" fontId="32" fillId="0" borderId="0" xfId="0" applyFont="1" applyProtection="1"/>
    <xf numFmtId="0" fontId="31" fillId="0" borderId="27" xfId="0" applyFont="1" applyBorder="1" applyAlignment="1" applyProtection="1">
      <alignment horizontal="center"/>
    </xf>
    <xf numFmtId="0" fontId="31" fillId="0" borderId="28" xfId="0" applyFont="1" applyBorder="1" applyAlignment="1" applyProtection="1">
      <alignment horizontal="center"/>
    </xf>
    <xf numFmtId="0" fontId="23" fillId="0" borderId="0" xfId="0" applyFont="1" applyProtection="1"/>
    <xf numFmtId="0" fontId="7" fillId="0" borderId="0" xfId="1" applyFont="1" applyAlignment="1" applyProtection="1">
      <alignment horizontal="left"/>
    </xf>
    <xf numFmtId="0" fontId="2" fillId="0" borderId="0" xfId="0" applyFont="1" applyAlignment="1" applyProtection="1">
      <alignment horizontal="left"/>
    </xf>
    <xf numFmtId="0" fontId="27" fillId="0" borderId="0" xfId="1" applyFont="1" applyAlignment="1">
      <alignment horizontal="right" vertical="top" wrapText="1"/>
    </xf>
    <xf numFmtId="0" fontId="27" fillId="0" borderId="43" xfId="1" applyFont="1" applyBorder="1" applyAlignment="1">
      <alignment horizontal="right" vertical="top" wrapText="1"/>
    </xf>
    <xf numFmtId="0" fontId="28" fillId="0" borderId="40" xfId="1" applyFont="1" applyBorder="1" applyAlignment="1" applyProtection="1">
      <alignment horizontal="center" vertical="top" wrapText="1"/>
      <protection locked="0"/>
    </xf>
    <xf numFmtId="0" fontId="28" fillId="0" borderId="41" xfId="1" applyFont="1" applyBorder="1" applyAlignment="1" applyProtection="1">
      <alignment horizontal="center" vertical="top" wrapText="1"/>
      <protection locked="0"/>
    </xf>
    <xf numFmtId="0" fontId="28" fillId="0" borderId="42" xfId="1" applyFont="1" applyBorder="1" applyAlignment="1" applyProtection="1">
      <alignment horizontal="center" vertical="top" wrapText="1"/>
      <protection locked="0"/>
    </xf>
    <xf numFmtId="0" fontId="14" fillId="0" borderId="23" xfId="0" applyFont="1" applyBorder="1" applyAlignment="1">
      <alignment horizontal="left"/>
    </xf>
    <xf numFmtId="0" fontId="14" fillId="0" borderId="24" xfId="0" applyFont="1" applyBorder="1" applyAlignment="1">
      <alignment horizontal="left"/>
    </xf>
    <xf numFmtId="0" fontId="13" fillId="0" borderId="24" xfId="0" applyFont="1" applyBorder="1" applyAlignment="1">
      <alignment horizontal="left"/>
    </xf>
    <xf numFmtId="0" fontId="14" fillId="0" borderId="23" xfId="0" applyFont="1" applyBorder="1" applyAlignment="1">
      <alignment horizontal="center"/>
    </xf>
    <xf numFmtId="0" fontId="14" fillId="0" borderId="24" xfId="0" applyFont="1" applyBorder="1" applyAlignment="1">
      <alignment horizontal="center"/>
    </xf>
    <xf numFmtId="0" fontId="8" fillId="0" borderId="0" xfId="0" applyFont="1" applyFill="1" applyAlignment="1" applyProtection="1">
      <alignment horizontal="center"/>
      <protection locked="0"/>
    </xf>
    <xf numFmtId="0" fontId="12" fillId="0" borderId="0" xfId="0" applyFont="1" applyAlignment="1" applyProtection="1">
      <alignment horizontal="right"/>
    </xf>
    <xf numFmtId="0" fontId="12" fillId="0" borderId="0" xfId="1" applyFont="1" applyAlignment="1" applyProtection="1">
      <alignment horizontal="left"/>
    </xf>
    <xf numFmtId="0" fontId="15" fillId="0" borderId="0" xfId="0" applyFont="1" applyAlignment="1" applyProtection="1">
      <alignment horizontal="right"/>
    </xf>
    <xf numFmtId="0" fontId="15" fillId="0" borderId="19" xfId="0" applyFont="1" applyBorder="1" applyAlignment="1" applyProtection="1">
      <alignment horizontal="right"/>
    </xf>
    <xf numFmtId="0" fontId="17" fillId="0" borderId="17"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15" fillId="0" borderId="0" xfId="1" applyFont="1" applyAlignment="1">
      <alignment horizontal="left" vertical="top" wrapText="1"/>
    </xf>
    <xf numFmtId="0" fontId="0" fillId="0" borderId="0" xfId="0" applyAlignment="1" applyProtection="1">
      <alignment horizontal="left" wrapText="1"/>
    </xf>
  </cellXfs>
  <cellStyles count="2">
    <cellStyle name="Hyperlink" xfId="1" builtinId="8"/>
    <cellStyle name="Normal" xfId="0" builtinId="0"/>
  </cellStyles>
  <dxfs count="0"/>
  <tableStyles count="0" defaultTableStyle="TableStyleMedium2" defaultPivotStyle="PivotStyleLight16"/>
  <colors>
    <mruColors>
      <color rgb="FF5F5F5F"/>
      <color rgb="FF9999FF"/>
      <color rgb="FFAFE1F7"/>
      <color rgb="FFFFB3B3"/>
      <color rgb="FFFF787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51A6ED-6C4C-4698-8C1E-175A142695A3}">
  <dimension ref="A1:P15"/>
  <sheetViews>
    <sheetView showGridLines="0" showRowColHeaders="0" tabSelected="1" workbookViewId="0"/>
  </sheetViews>
  <sheetFormatPr defaultRowHeight="14.4" x14ac:dyDescent="0.3"/>
  <cols>
    <col min="2" max="2" width="14.77734375" customWidth="1"/>
    <col min="6" max="8" width="5.77734375" customWidth="1"/>
    <col min="10" max="10" width="15.6640625" bestFit="1" customWidth="1"/>
  </cols>
  <sheetData>
    <row r="1" spans="1:16" ht="48" customHeight="1" x14ac:dyDescent="0.5">
      <c r="A1" s="38"/>
      <c r="B1" s="38"/>
      <c r="C1" s="127"/>
      <c r="D1" s="38"/>
      <c r="E1" s="127"/>
      <c r="F1" s="127" t="s">
        <v>34</v>
      </c>
      <c r="G1" s="38"/>
      <c r="H1" s="38"/>
      <c r="I1" s="38"/>
      <c r="J1" s="95"/>
      <c r="K1" s="38"/>
      <c r="L1" s="38"/>
      <c r="M1" s="38"/>
      <c r="N1" s="38"/>
      <c r="O1" s="38"/>
      <c r="P1" s="38"/>
    </row>
    <row r="2" spans="1:16" ht="31.8" customHeight="1" x14ac:dyDescent="0.5">
      <c r="A2" s="38"/>
      <c r="B2" s="38"/>
      <c r="C2" s="127"/>
      <c r="D2" s="38"/>
      <c r="E2" s="127"/>
      <c r="F2" s="127"/>
      <c r="G2" s="38"/>
      <c r="H2" s="38"/>
      <c r="I2" s="38"/>
      <c r="J2" s="95"/>
      <c r="K2" s="38"/>
      <c r="L2" s="38"/>
      <c r="M2" s="38"/>
      <c r="N2" s="38"/>
      <c r="O2" s="38"/>
      <c r="P2" s="38"/>
    </row>
    <row r="3" spans="1:16" ht="25.8" x14ac:dyDescent="0.5">
      <c r="A3" s="38"/>
      <c r="B3" s="129" t="s">
        <v>32</v>
      </c>
      <c r="C3" s="129"/>
      <c r="D3" s="129"/>
      <c r="E3" s="107"/>
      <c r="F3" s="97"/>
      <c r="G3" s="107"/>
      <c r="H3" s="38"/>
      <c r="I3" s="38"/>
      <c r="J3" s="96" t="s">
        <v>33</v>
      </c>
      <c r="K3" s="96"/>
      <c r="L3" s="96"/>
      <c r="M3" s="96"/>
      <c r="N3" s="97"/>
      <c r="O3" s="38"/>
      <c r="P3" s="38"/>
    </row>
    <row r="4" spans="1:16" ht="28.8" customHeight="1" x14ac:dyDescent="0.5">
      <c r="A4" s="38"/>
      <c r="B4" s="98" t="s">
        <v>31</v>
      </c>
      <c r="C4" s="38"/>
      <c r="D4" s="38"/>
      <c r="E4" s="38"/>
      <c r="F4" s="40"/>
      <c r="G4" s="41"/>
      <c r="H4" s="41"/>
      <c r="I4" s="1"/>
      <c r="J4" s="98" t="s">
        <v>30</v>
      </c>
      <c r="K4" s="99"/>
      <c r="L4" s="99"/>
      <c r="M4" s="99"/>
      <c r="N4" s="100"/>
      <c r="O4" s="38"/>
      <c r="P4" s="38"/>
    </row>
    <row r="5" spans="1:16" ht="29.4" customHeight="1" x14ac:dyDescent="0.5">
      <c r="A5" s="38"/>
      <c r="B5" s="106"/>
      <c r="C5" s="106"/>
      <c r="D5" s="106"/>
      <c r="E5" s="106"/>
      <c r="F5" s="97" t="s">
        <v>21</v>
      </c>
      <c r="G5" s="106"/>
      <c r="H5" s="106"/>
      <c r="I5" s="1"/>
      <c r="J5" s="96"/>
      <c r="K5" s="96"/>
      <c r="L5" s="96"/>
      <c r="M5" s="96"/>
      <c r="N5" s="97" t="s">
        <v>21</v>
      </c>
      <c r="O5" s="38"/>
      <c r="P5" s="38"/>
    </row>
    <row r="6" spans="1:16" ht="30" customHeight="1" x14ac:dyDescent="0.5">
      <c r="A6" s="38"/>
      <c r="B6" s="128" t="s">
        <v>17</v>
      </c>
      <c r="C6" s="128"/>
      <c r="D6" s="128"/>
      <c r="E6" s="128"/>
      <c r="F6" s="100" t="s">
        <v>13</v>
      </c>
      <c r="G6" s="106"/>
      <c r="H6" s="106"/>
      <c r="I6" s="38"/>
      <c r="J6" s="128" t="s">
        <v>17</v>
      </c>
      <c r="K6" s="128"/>
      <c r="L6" s="128"/>
      <c r="M6" s="128"/>
      <c r="N6" s="100" t="s">
        <v>13</v>
      </c>
      <c r="O6" s="38"/>
      <c r="P6" s="38"/>
    </row>
    <row r="7" spans="1:16" ht="30" customHeight="1" x14ac:dyDescent="0.5">
      <c r="A7" s="38"/>
      <c r="B7" s="128" t="s">
        <v>18</v>
      </c>
      <c r="C7" s="128"/>
      <c r="D7" s="128"/>
      <c r="E7" s="128"/>
      <c r="F7" s="100" t="s">
        <v>14</v>
      </c>
      <c r="G7" s="106"/>
      <c r="H7" s="106"/>
      <c r="I7" s="38"/>
      <c r="J7" s="128" t="s">
        <v>18</v>
      </c>
      <c r="K7" s="128"/>
      <c r="L7" s="128"/>
      <c r="M7" s="128"/>
      <c r="N7" s="100" t="s">
        <v>14</v>
      </c>
      <c r="O7" s="38"/>
      <c r="P7" s="38"/>
    </row>
    <row r="8" spans="1:16" ht="30" customHeight="1" x14ac:dyDescent="0.5">
      <c r="A8" s="38"/>
      <c r="B8" s="128" t="s">
        <v>19</v>
      </c>
      <c r="C8" s="128"/>
      <c r="D8" s="128"/>
      <c r="E8" s="128"/>
      <c r="F8" s="100" t="s">
        <v>16</v>
      </c>
      <c r="G8" s="106"/>
      <c r="H8" s="106"/>
      <c r="I8" s="38"/>
      <c r="J8" s="128" t="s">
        <v>19</v>
      </c>
      <c r="K8" s="128"/>
      <c r="L8" s="128"/>
      <c r="M8" s="128"/>
      <c r="N8" s="100" t="s">
        <v>16</v>
      </c>
      <c r="O8" s="38"/>
      <c r="P8" s="38"/>
    </row>
    <row r="9" spans="1:16" ht="30" customHeight="1" x14ac:dyDescent="0.5">
      <c r="A9" s="38"/>
      <c r="B9" s="128" t="s">
        <v>20</v>
      </c>
      <c r="C9" s="128"/>
      <c r="D9" s="128"/>
      <c r="E9" s="128"/>
      <c r="F9" s="100" t="s">
        <v>15</v>
      </c>
      <c r="G9" s="106"/>
      <c r="H9" s="106"/>
      <c r="I9" s="38"/>
      <c r="J9" s="128" t="s">
        <v>20</v>
      </c>
      <c r="K9" s="128"/>
      <c r="L9" s="128"/>
      <c r="M9" s="128"/>
      <c r="N9" s="100" t="s">
        <v>15</v>
      </c>
      <c r="O9" s="38"/>
      <c r="P9" s="38"/>
    </row>
    <row r="10" spans="1:16" ht="30" customHeight="1" x14ac:dyDescent="0.3">
      <c r="A10" s="38"/>
      <c r="B10" s="148" t="s">
        <v>35</v>
      </c>
      <c r="C10" s="148"/>
      <c r="D10" s="148"/>
      <c r="E10" s="148"/>
      <c r="F10" s="148"/>
      <c r="G10" s="148"/>
      <c r="H10" s="148"/>
      <c r="I10" s="148"/>
      <c r="J10" s="148"/>
      <c r="K10" s="148"/>
      <c r="L10" s="148"/>
      <c r="M10" s="148"/>
      <c r="N10" s="148"/>
      <c r="O10" s="148"/>
      <c r="P10" s="38"/>
    </row>
    <row r="11" spans="1:16" ht="25.8" customHeight="1" x14ac:dyDescent="0.3">
      <c r="B11" s="148"/>
      <c r="C11" s="148"/>
      <c r="D11" s="148"/>
      <c r="E11" s="148"/>
      <c r="F11" s="148"/>
      <c r="G11" s="148"/>
      <c r="H11" s="148"/>
      <c r="I11" s="148"/>
      <c r="J11" s="148"/>
      <c r="K11" s="148"/>
      <c r="L11" s="148"/>
      <c r="M11" s="148"/>
      <c r="N11" s="148"/>
      <c r="O11" s="148"/>
    </row>
    <row r="12" spans="1:16" ht="25.8" x14ac:dyDescent="0.5">
      <c r="B12" s="69"/>
      <c r="C12" s="69"/>
      <c r="D12" s="69"/>
      <c r="E12" s="69"/>
      <c r="F12" s="68"/>
    </row>
    <row r="13" spans="1:16" ht="25.8" x14ac:dyDescent="0.5">
      <c r="B13" s="69"/>
      <c r="C13" s="69"/>
      <c r="D13" s="69"/>
      <c r="E13" s="69"/>
      <c r="F13" s="68"/>
    </row>
    <row r="14" spans="1:16" ht="25.8" x14ac:dyDescent="0.5">
      <c r="B14" s="69"/>
      <c r="C14" s="69"/>
      <c r="D14" s="69"/>
      <c r="E14" s="69"/>
      <c r="F14" s="68"/>
    </row>
    <row r="15" spans="1:16" ht="25.8" x14ac:dyDescent="0.5">
      <c r="B15" s="69"/>
      <c r="C15" s="69"/>
      <c r="D15" s="69"/>
      <c r="E15" s="69"/>
      <c r="F15" s="68"/>
    </row>
  </sheetData>
  <mergeCells count="10">
    <mergeCell ref="B10:O11"/>
    <mergeCell ref="J9:M9"/>
    <mergeCell ref="J6:M6"/>
    <mergeCell ref="J7:M7"/>
    <mergeCell ref="J8:M8"/>
    <mergeCell ref="B3:D3"/>
    <mergeCell ref="B6:E6"/>
    <mergeCell ref="B7:E7"/>
    <mergeCell ref="B8:E8"/>
    <mergeCell ref="B9:E9"/>
  </mergeCells>
  <hyperlinks>
    <hyperlink ref="J6" location="Investigation1!AF7" tooltip="CLICK to roll biased dice" display="Investigation1!AF7" xr:uid="{68C3F476-D66F-499D-AF0A-6453E2D677FC}"/>
    <hyperlink ref="J7" location="Investigation1!AF7" tooltip="CLICK to roll biased dice" display="Investigation1!AF7" xr:uid="{5E33F7D1-F6FA-45C0-98D2-C674AC44F37A}"/>
    <hyperlink ref="J8" location="Investigation1!AF7" tooltip="CLICK to roll biased dice" display="Investigation1!AF7" xr:uid="{F4D99138-8A6E-44EA-905A-66A6FB047EF4}"/>
    <hyperlink ref="J9" location="Investigation1!AF7" tooltip="CLICK to roll biased dice" display="Investigation1!AF7" xr:uid="{912CE7AA-73C0-4A0A-9219-7F042BF864C5}"/>
    <hyperlink ref="J6:M6" location="Investigation1!U4" tooltip="CLICK to roll biased dice" display="Investigation 1" xr:uid="{E98DCF2C-DE26-4C0A-9757-DB15F7C0E0C5}"/>
    <hyperlink ref="J7:M7" location="Investigation2!U4" tooltip="CLICK to roll biased dice" display="Investigation 2" xr:uid="{FB5CB30D-8980-4CB2-A186-F7F031866DCF}"/>
    <hyperlink ref="J8:M8" location="Investigation3!U4" tooltip="CLICK to roll biased dice" display="Investigation 3" xr:uid="{62DD4E86-6C38-4B78-90B7-1A6B56B7D7F6}"/>
    <hyperlink ref="J9:M9" location="Investigation4!U4" tooltip="CLICK to roll biased dice" display="Investigation 4" xr:uid="{E3D0F933-B554-4CF3-AFF2-E30DBE35AFB7}"/>
    <hyperlink ref="B6" location="Investigation1!AF7" tooltip="CLICK to roll biased dice" display="Investigation1!AF7" xr:uid="{1295818A-A707-4841-8769-8710A5FE453B}"/>
    <hyperlink ref="B7" location="Investigation1!AF7" tooltip="CLICK to roll biased dice" display="Investigation1!AF7" xr:uid="{DBA1DD17-AE25-41A2-B402-D898B961BF46}"/>
    <hyperlink ref="B8" location="Investigation1!AF7" tooltip="CLICK to roll biased dice" display="Investigation1!AF7" xr:uid="{13677C5E-897E-4EBC-A441-4150C701C5EE}"/>
    <hyperlink ref="B9" location="Investigation1!AF7" tooltip="CLICK to roll biased dice" display="Investigation1!AF7" xr:uid="{C0A7A707-11A4-4B04-9C44-7065C760E57C}"/>
    <hyperlink ref="B6:E6" location="Investigation1s!U4" tooltip="CLICK to roll biased dice" display="Investigation 1" xr:uid="{D2C49020-FDDF-4CB2-8A4D-B95C8AF5234B}"/>
    <hyperlink ref="B7:E7" location="Investigation2s!U4" tooltip="CLICK to roll biased dice" display="Investigation 2" xr:uid="{6D93890E-9A02-4967-AC9B-0FECDF9C1DD5}"/>
    <hyperlink ref="B8:E8" location="Investigation3s!U4" tooltip="CLICK to roll biased dice" display="Investigation 3" xr:uid="{C4FD4952-DFE1-4D3E-8944-F97BE31FC377}"/>
    <hyperlink ref="B9:E9" location="Investigation4s!U4" tooltip="CLICK to roll biased dice" display="Investigation 4" xr:uid="{330A0232-A4B3-4D07-962E-AFC6F92205C6}"/>
  </hyperlink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7BE56A-3A80-48C8-A8B6-469A6B8D4B73}">
  <sheetPr>
    <pageSetUpPr fitToPage="1"/>
  </sheetPr>
  <dimension ref="A1:AT29"/>
  <sheetViews>
    <sheetView showGridLines="0" showRowColHeaders="0" workbookViewId="0">
      <selection activeCell="U4" sqref="U4:W4"/>
    </sheetView>
  </sheetViews>
  <sheetFormatPr defaultRowHeight="14.4" x14ac:dyDescent="0.3"/>
  <cols>
    <col min="1" max="1" width="4.44140625" customWidth="1"/>
    <col min="2" max="2" width="10" customWidth="1"/>
    <col min="3" max="22" width="3.33203125" customWidth="1"/>
    <col min="23" max="23" width="10.33203125" customWidth="1"/>
    <col min="24" max="24" width="10.21875" customWidth="1"/>
    <col min="25" max="25" width="10" customWidth="1"/>
    <col min="26" max="45" width="3.33203125" customWidth="1"/>
    <col min="46" max="46" width="11.109375" customWidth="1"/>
  </cols>
  <sheetData>
    <row r="1" spans="1:46" s="40" customFormat="1" ht="7.2" customHeight="1" x14ac:dyDescent="0.4">
      <c r="D1" s="40">
        <f ca="1">IF(U1=2,0,INT(RANDBETWEEN(1,6)))</f>
        <v>6</v>
      </c>
      <c r="J1" s="70"/>
      <c r="K1" s="70"/>
      <c r="L1" s="70"/>
      <c r="M1" s="109"/>
      <c r="N1" s="109"/>
      <c r="O1" s="109"/>
      <c r="P1" s="109"/>
      <c r="Q1" s="109"/>
      <c r="R1" s="109"/>
      <c r="S1" s="109"/>
      <c r="U1" s="71">
        <f>IF(ISODD(W22+AT22),2,1)</f>
        <v>1</v>
      </c>
      <c r="V1" s="71"/>
      <c r="W1" s="71">
        <f>IF(OR(AF7&lt;2,AF7&gt;5),3,AF7)</f>
        <v>3</v>
      </c>
      <c r="X1" s="71"/>
      <c r="Z1" s="40">
        <f ca="1">W1+INT(RANDBETWEEN(1,6-W1))</f>
        <v>5</v>
      </c>
      <c r="AA1" s="40">
        <f ca="1">IF(U1&lt;2,0,IF(AB1&gt;1,Z1,INT(RANDBETWEEN(1,6))))</f>
        <v>0</v>
      </c>
      <c r="AB1" s="40">
        <f ca="1">INT(RANDBETWEEN(1,2))</f>
        <v>1</v>
      </c>
      <c r="AI1" s="109"/>
      <c r="AJ1" s="109"/>
      <c r="AK1" s="109"/>
      <c r="AL1" s="109"/>
      <c r="AM1" s="109"/>
      <c r="AN1" s="109"/>
      <c r="AO1" s="109"/>
      <c r="AP1" s="109"/>
      <c r="AQ1" s="109"/>
    </row>
    <row r="2" spans="1:46" s="38" customFormat="1" ht="6.6" customHeight="1" thickBot="1" x14ac:dyDescent="0.45">
      <c r="J2" s="1"/>
      <c r="K2" s="1"/>
      <c r="L2" s="1"/>
      <c r="M2" s="105"/>
      <c r="N2" s="105"/>
      <c r="O2" s="105"/>
      <c r="P2" s="105"/>
      <c r="Q2" s="105"/>
      <c r="R2" s="105"/>
      <c r="S2" s="105"/>
      <c r="AG2" s="1"/>
      <c r="AH2" s="1"/>
      <c r="AI2" s="110"/>
      <c r="AJ2" s="105"/>
      <c r="AK2" s="105"/>
      <c r="AL2" s="105"/>
      <c r="AM2" s="105"/>
      <c r="AN2" s="105"/>
      <c r="AO2" s="105"/>
      <c r="AP2" s="105"/>
      <c r="AQ2" s="105"/>
    </row>
    <row r="3" spans="1:46" s="38" customFormat="1" ht="34.950000000000003" customHeight="1" thickTop="1" x14ac:dyDescent="0.3">
      <c r="C3" s="43"/>
      <c r="D3" s="44" t="str">
        <f ca="1">IF(OR($D$1&gt;3,$D$1=2),"O","")</f>
        <v>O</v>
      </c>
      <c r="E3" s="44"/>
      <c r="F3" s="44"/>
      <c r="G3" s="44"/>
      <c r="H3" s="44" t="str">
        <f ca="1">IF($D$1&gt;2,"O","")</f>
        <v>O</v>
      </c>
      <c r="I3" s="45"/>
      <c r="M3" s="111"/>
      <c r="N3" s="111"/>
      <c r="O3" s="111"/>
      <c r="P3" s="111"/>
      <c r="Q3" s="111"/>
      <c r="R3" s="111"/>
      <c r="S3" s="111"/>
      <c r="Z3" s="46"/>
      <c r="AA3" s="47" t="str">
        <f ca="1">IF(OR($AA$1&gt;3,$AA$1=2),"O","")</f>
        <v/>
      </c>
      <c r="AB3" s="47"/>
      <c r="AC3" s="47"/>
      <c r="AD3" s="47"/>
      <c r="AE3" s="47" t="str">
        <f ca="1">IF($AA$1&gt;2,"O","")</f>
        <v/>
      </c>
      <c r="AF3" s="48"/>
      <c r="AI3" s="105"/>
      <c r="AJ3" s="108"/>
      <c r="AK3" s="108"/>
      <c r="AL3" s="108"/>
      <c r="AM3" s="108"/>
      <c r="AN3" s="108"/>
      <c r="AO3" s="108"/>
      <c r="AP3" s="108"/>
      <c r="AQ3" s="105"/>
    </row>
    <row r="4" spans="1:46" s="38" customFormat="1" ht="34.950000000000003" customHeight="1" x14ac:dyDescent="0.5">
      <c r="C4" s="49"/>
      <c r="D4" s="50" t="str">
        <f ca="1">IF($D$1=6,"O","")</f>
        <v>O</v>
      </c>
      <c r="E4" s="50"/>
      <c r="F4" s="50" t="str">
        <f ca="1">IF(ISODD($D$1),"O","")</f>
        <v/>
      </c>
      <c r="G4" s="50"/>
      <c r="H4" s="50" t="str">
        <f ca="1">IF($D$1=6,"O","")</f>
        <v>O</v>
      </c>
      <c r="I4" s="51"/>
      <c r="M4" s="111"/>
      <c r="N4" s="111"/>
      <c r="O4" s="111"/>
      <c r="P4" s="111"/>
      <c r="Q4" s="111"/>
      <c r="R4" s="111"/>
      <c r="S4" s="111"/>
      <c r="U4" s="140" t="s">
        <v>0</v>
      </c>
      <c r="V4" s="140"/>
      <c r="W4" s="140"/>
      <c r="X4" s="52"/>
      <c r="Z4" s="53"/>
      <c r="AA4" s="54" t="str">
        <f ca="1">IF($AA$1=6,"O","")</f>
        <v/>
      </c>
      <c r="AB4" s="54"/>
      <c r="AC4" s="54" t="str">
        <f ca="1">IF(ISODD($AA$1),"O","")</f>
        <v/>
      </c>
      <c r="AD4" s="54"/>
      <c r="AE4" s="54" t="str">
        <f ca="1">IF($AA$1=6,"O","")</f>
        <v/>
      </c>
      <c r="AF4" s="55"/>
      <c r="AI4" s="105"/>
      <c r="AJ4" s="108"/>
      <c r="AK4" s="108"/>
      <c r="AL4" s="108"/>
      <c r="AM4" s="108"/>
      <c r="AN4" s="108"/>
      <c r="AO4" s="108"/>
      <c r="AP4" s="108"/>
      <c r="AQ4" s="105"/>
    </row>
    <row r="5" spans="1:46" s="38" customFormat="1" ht="34.950000000000003" customHeight="1" thickBot="1" x14ac:dyDescent="0.35">
      <c r="C5" s="56"/>
      <c r="D5" s="57" t="str">
        <f ca="1">IF($D$1&gt;2,"O","")</f>
        <v>O</v>
      </c>
      <c r="E5" s="57"/>
      <c r="F5" s="57"/>
      <c r="G5" s="57"/>
      <c r="H5" s="57" t="str">
        <f ca="1">IF(OR($D$1&gt;3,$D$1=2),"O","")</f>
        <v>O</v>
      </c>
      <c r="I5" s="58"/>
      <c r="K5" s="40"/>
      <c r="M5" s="111"/>
      <c r="N5" s="111"/>
      <c r="O5" s="111"/>
      <c r="P5" s="111"/>
      <c r="Q5" s="111"/>
      <c r="R5" s="111"/>
      <c r="S5" s="111"/>
      <c r="Z5" s="59"/>
      <c r="AA5" s="60" t="str">
        <f ca="1">IF($AA$1&gt;2,"O","")</f>
        <v/>
      </c>
      <c r="AB5" s="60"/>
      <c r="AC5" s="60"/>
      <c r="AD5" s="60"/>
      <c r="AE5" s="60" t="str">
        <f ca="1">IF(OR($AA$1&gt;3,$AA$1=2),"O","")</f>
        <v/>
      </c>
      <c r="AF5" s="61"/>
      <c r="AH5" s="40"/>
      <c r="AI5" s="105"/>
      <c r="AJ5" s="108"/>
      <c r="AK5" s="108"/>
      <c r="AL5" s="108"/>
      <c r="AM5" s="108"/>
      <c r="AN5" s="108"/>
      <c r="AO5" s="108"/>
      <c r="AP5" s="108"/>
      <c r="AQ5" s="105"/>
    </row>
    <row r="6" spans="1:46" s="38" customFormat="1" ht="21" customHeight="1" thickTop="1" thickBot="1" x14ac:dyDescent="0.55000000000000004">
      <c r="J6" s="39"/>
      <c r="K6" s="39"/>
      <c r="L6" s="39"/>
      <c r="R6" s="62"/>
      <c r="V6" s="141" t="s">
        <v>4</v>
      </c>
      <c r="W6" s="141"/>
      <c r="X6" s="141"/>
      <c r="Y6" s="141"/>
      <c r="Z6" s="63" t="s">
        <v>10</v>
      </c>
      <c r="AA6" s="63"/>
      <c r="AG6" s="39"/>
      <c r="AH6" s="39"/>
      <c r="AI6" s="39"/>
      <c r="AK6" s="112"/>
      <c r="AL6" s="112"/>
      <c r="AM6" s="112"/>
      <c r="AN6" s="112"/>
      <c r="AO6" s="112"/>
      <c r="AP6" s="112"/>
      <c r="AQ6" s="112"/>
      <c r="AR6" s="105"/>
    </row>
    <row r="7" spans="1:46" s="2" customFormat="1" ht="21.6" customHeight="1" thickTop="1" thickBot="1" x14ac:dyDescent="0.45">
      <c r="A7" s="42"/>
      <c r="B7" s="42"/>
      <c r="C7" s="142" t="s">
        <v>12</v>
      </c>
      <c r="D7" s="142"/>
      <c r="E7" s="142"/>
      <c r="F7" s="142"/>
      <c r="G7" s="142"/>
      <c r="H7" s="142"/>
      <c r="I7" s="142"/>
      <c r="J7" s="142"/>
      <c r="K7" s="142"/>
      <c r="L7" s="142"/>
      <c r="M7" s="142"/>
      <c r="N7" s="142"/>
      <c r="O7" s="142"/>
      <c r="P7" s="143" t="s">
        <v>11</v>
      </c>
      <c r="Q7" s="143"/>
      <c r="R7" s="143"/>
      <c r="S7" s="143"/>
      <c r="T7" s="143"/>
      <c r="U7" s="143"/>
      <c r="V7" s="143"/>
      <c r="W7" s="143"/>
      <c r="X7" s="143"/>
      <c r="Y7" s="143"/>
      <c r="Z7" s="143"/>
      <c r="AA7" s="143"/>
      <c r="AB7" s="143"/>
      <c r="AC7" s="143"/>
      <c r="AD7" s="143"/>
      <c r="AE7" s="144"/>
      <c r="AF7" s="145">
        <v>3</v>
      </c>
      <c r="AG7" s="146"/>
      <c r="AH7" s="62"/>
      <c r="AI7" s="42"/>
      <c r="AJ7" s="42"/>
      <c r="AK7" s="113"/>
      <c r="AL7" s="114"/>
      <c r="AM7" s="114"/>
      <c r="AN7" s="114"/>
      <c r="AO7" s="114"/>
      <c r="AP7" s="114"/>
      <c r="AQ7" s="114"/>
      <c r="AR7" s="115"/>
      <c r="AS7" s="42"/>
      <c r="AT7" s="42"/>
    </row>
    <row r="8" spans="1:46" s="2" customFormat="1" ht="10.95" customHeight="1" thickTop="1" x14ac:dyDescent="0.3">
      <c r="C8" s="147" t="s">
        <v>27</v>
      </c>
      <c r="D8" s="147"/>
      <c r="E8" s="147"/>
      <c r="F8" s="147"/>
      <c r="G8" s="147"/>
      <c r="H8" s="147"/>
      <c r="I8" s="147"/>
      <c r="J8" s="147"/>
      <c r="K8" s="147"/>
      <c r="L8" s="147"/>
      <c r="M8" s="147"/>
      <c r="N8" s="147"/>
      <c r="O8" s="147"/>
      <c r="P8" s="147"/>
      <c r="Q8" s="147"/>
      <c r="R8" s="147"/>
      <c r="S8" s="147"/>
      <c r="T8" s="147"/>
      <c r="U8" s="147"/>
      <c r="V8" s="147"/>
      <c r="W8" s="147"/>
      <c r="X8" s="147"/>
      <c r="Y8" s="147"/>
      <c r="Z8" s="147"/>
      <c r="AA8" s="147"/>
      <c r="AB8" s="147"/>
      <c r="AC8" s="147"/>
      <c r="AD8" s="147"/>
      <c r="AE8" s="147"/>
      <c r="AF8" s="147"/>
      <c r="AG8" s="147"/>
      <c r="AH8" s="5"/>
      <c r="AI8" s="5"/>
      <c r="AJ8" s="5"/>
      <c r="AK8" s="116"/>
      <c r="AL8" s="116"/>
      <c r="AM8" s="116"/>
      <c r="AN8" s="116"/>
      <c r="AO8" s="116"/>
      <c r="AP8" s="116"/>
      <c r="AQ8" s="117"/>
      <c r="AR8" s="118"/>
    </row>
    <row r="9" spans="1:46" s="2" customFormat="1" ht="10.95" customHeight="1" x14ac:dyDescent="0.3">
      <c r="C9" s="147"/>
      <c r="D9" s="147"/>
      <c r="E9" s="147"/>
      <c r="F9" s="147"/>
      <c r="G9" s="147"/>
      <c r="H9" s="147"/>
      <c r="I9" s="147"/>
      <c r="J9" s="147"/>
      <c r="K9" s="147"/>
      <c r="L9" s="147"/>
      <c r="M9" s="147"/>
      <c r="N9" s="147"/>
      <c r="O9" s="147"/>
      <c r="P9" s="147"/>
      <c r="Q9" s="147"/>
      <c r="R9" s="147"/>
      <c r="S9" s="147"/>
      <c r="T9" s="147"/>
      <c r="U9" s="147"/>
      <c r="V9" s="147"/>
      <c r="W9" s="147"/>
      <c r="X9" s="147"/>
      <c r="Y9" s="147"/>
      <c r="Z9" s="147"/>
      <c r="AA9" s="147"/>
      <c r="AB9" s="147"/>
      <c r="AC9" s="147"/>
      <c r="AD9" s="147"/>
      <c r="AE9" s="147"/>
      <c r="AF9" s="147"/>
      <c r="AG9" s="147"/>
      <c r="AH9" s="5"/>
      <c r="AI9" s="5"/>
      <c r="AJ9" s="5"/>
      <c r="AK9" s="116"/>
      <c r="AL9" s="116"/>
      <c r="AM9" s="116"/>
      <c r="AN9" s="116"/>
      <c r="AO9" s="116"/>
      <c r="AP9" s="116"/>
      <c r="AQ9" s="117"/>
      <c r="AR9" s="118"/>
    </row>
    <row r="10" spans="1:46" s="2" customFormat="1" ht="10.95" customHeight="1" x14ac:dyDescent="0.3">
      <c r="C10" s="147"/>
      <c r="D10" s="147"/>
      <c r="E10" s="147"/>
      <c r="F10" s="147"/>
      <c r="G10" s="147"/>
      <c r="H10" s="147"/>
      <c r="I10" s="147"/>
      <c r="J10" s="147"/>
      <c r="K10" s="147"/>
      <c r="L10" s="147"/>
      <c r="M10" s="147"/>
      <c r="N10" s="147"/>
      <c r="O10" s="147"/>
      <c r="P10" s="147"/>
      <c r="Q10" s="147"/>
      <c r="R10" s="147"/>
      <c r="S10" s="147"/>
      <c r="T10" s="147"/>
      <c r="U10" s="147"/>
      <c r="V10" s="147"/>
      <c r="W10" s="147"/>
      <c r="X10" s="147"/>
      <c r="Y10" s="147"/>
      <c r="Z10" s="147"/>
      <c r="AA10" s="147"/>
      <c r="AB10" s="147"/>
      <c r="AC10" s="147"/>
      <c r="AD10" s="147"/>
      <c r="AE10" s="147"/>
      <c r="AF10" s="147"/>
      <c r="AG10" s="147"/>
      <c r="AH10" s="5"/>
      <c r="AI10" s="5"/>
      <c r="AJ10" s="5"/>
      <c r="AK10" s="116"/>
      <c r="AL10" s="116"/>
      <c r="AM10" s="116"/>
      <c r="AN10" s="116"/>
      <c r="AO10" s="116"/>
      <c r="AP10" s="116"/>
      <c r="AQ10" s="117"/>
      <c r="AR10" s="118"/>
    </row>
    <row r="11" spans="1:46" s="2" customFormat="1" ht="10.95" customHeight="1" x14ac:dyDescent="0.3">
      <c r="C11" s="147"/>
      <c r="D11" s="147"/>
      <c r="E11" s="147"/>
      <c r="F11" s="147"/>
      <c r="G11" s="147"/>
      <c r="H11" s="147"/>
      <c r="I11" s="147"/>
      <c r="J11" s="147"/>
      <c r="K11" s="147"/>
      <c r="L11" s="147"/>
      <c r="M11" s="147"/>
      <c r="N11" s="147"/>
      <c r="O11" s="147"/>
      <c r="P11" s="147"/>
      <c r="Q11" s="147"/>
      <c r="R11" s="147"/>
      <c r="S11" s="147"/>
      <c r="T11" s="147"/>
      <c r="U11" s="147"/>
      <c r="V11" s="147"/>
      <c r="W11" s="147"/>
      <c r="X11" s="147"/>
      <c r="Y11" s="147"/>
      <c r="Z11" s="147"/>
      <c r="AA11" s="147"/>
      <c r="AB11" s="147"/>
      <c r="AC11" s="147"/>
      <c r="AD11" s="147"/>
      <c r="AE11" s="147"/>
      <c r="AF11" s="147"/>
      <c r="AG11" s="147"/>
      <c r="AH11" s="5"/>
      <c r="AI11" s="5"/>
      <c r="AJ11" s="5"/>
      <c r="AK11" s="116"/>
      <c r="AL11" s="116"/>
      <c r="AM11" s="116"/>
      <c r="AN11" s="116"/>
      <c r="AO11" s="116"/>
      <c r="AP11" s="116"/>
      <c r="AQ11" s="117"/>
      <c r="AR11" s="118"/>
    </row>
    <row r="12" spans="1:46" s="2" customFormat="1" ht="10.95" customHeight="1" thickBot="1" x14ac:dyDescent="0.35">
      <c r="C12" s="147"/>
      <c r="D12" s="147"/>
      <c r="E12" s="147"/>
      <c r="F12" s="147"/>
      <c r="G12" s="147"/>
      <c r="H12" s="147"/>
      <c r="I12" s="147"/>
      <c r="J12" s="147"/>
      <c r="K12" s="147"/>
      <c r="L12" s="147"/>
      <c r="M12" s="147"/>
      <c r="N12" s="147"/>
      <c r="O12" s="147"/>
      <c r="P12" s="147"/>
      <c r="Q12" s="147"/>
      <c r="R12" s="147"/>
      <c r="S12" s="147"/>
      <c r="T12" s="147"/>
      <c r="U12" s="147"/>
      <c r="V12" s="147"/>
      <c r="W12" s="147"/>
      <c r="X12" s="147"/>
      <c r="Y12" s="147"/>
      <c r="Z12" s="147"/>
      <c r="AA12" s="147"/>
      <c r="AB12" s="147"/>
      <c r="AC12" s="147"/>
      <c r="AD12" s="147"/>
      <c r="AE12" s="147"/>
      <c r="AF12" s="147"/>
      <c r="AG12" s="147"/>
      <c r="AH12" s="5"/>
      <c r="AI12" s="5"/>
      <c r="AJ12" s="5"/>
      <c r="AK12" s="116"/>
      <c r="AL12" s="116"/>
      <c r="AM12" s="116"/>
      <c r="AN12" s="116"/>
      <c r="AO12" s="116"/>
      <c r="AP12" s="116"/>
      <c r="AQ12" s="117"/>
      <c r="AR12" s="118"/>
    </row>
    <row r="13" spans="1:46" s="2" customFormat="1" ht="14.4" customHeight="1" thickBot="1" x14ac:dyDescent="0.4">
      <c r="B13" s="119" t="s">
        <v>28</v>
      </c>
      <c r="C13" s="5"/>
      <c r="D13" s="5"/>
      <c r="E13" s="5"/>
      <c r="F13" s="5"/>
      <c r="G13" s="5"/>
      <c r="H13" s="130" t="s">
        <v>22</v>
      </c>
      <c r="I13" s="130"/>
      <c r="J13" s="130"/>
      <c r="K13" s="130"/>
      <c r="L13" s="130"/>
      <c r="M13" s="130"/>
      <c r="N13" s="130"/>
      <c r="O13" s="130"/>
      <c r="P13" s="130"/>
      <c r="Q13" s="130"/>
      <c r="R13" s="130"/>
      <c r="S13" s="131"/>
      <c r="T13" s="132" t="s">
        <v>23</v>
      </c>
      <c r="U13" s="133"/>
      <c r="V13" s="134"/>
      <c r="W13" s="5"/>
      <c r="X13" s="87" t="str">
        <f>IF(OR(T13="Yes",T13="yes"),"Theoretical","")</f>
        <v/>
      </c>
      <c r="Y13" s="124" t="s">
        <v>29</v>
      </c>
      <c r="AK13" s="117"/>
      <c r="AL13" s="117"/>
      <c r="AM13" s="117"/>
      <c r="AN13" s="117"/>
      <c r="AO13" s="117"/>
      <c r="AP13" s="117"/>
      <c r="AQ13" s="117"/>
      <c r="AR13" s="118"/>
    </row>
    <row r="14" spans="1:46" s="2" customFormat="1" ht="15" customHeight="1" thickBot="1" x14ac:dyDescent="0.4">
      <c r="B14" s="120"/>
      <c r="C14" s="4"/>
      <c r="D14" s="4"/>
      <c r="E14" s="4"/>
      <c r="F14" s="4"/>
      <c r="G14" s="4"/>
      <c r="H14" s="4"/>
      <c r="I14" s="4"/>
      <c r="J14" s="4"/>
      <c r="K14" s="4"/>
      <c r="L14" s="4"/>
      <c r="M14" s="4"/>
      <c r="N14" s="4"/>
      <c r="O14" s="4"/>
      <c r="P14" s="4"/>
      <c r="Q14" s="4"/>
      <c r="R14" s="4"/>
      <c r="S14" s="4"/>
      <c r="T14" s="4"/>
      <c r="U14" s="4"/>
      <c r="V14" s="4"/>
      <c r="W14" s="4"/>
      <c r="X14" s="88" t="str">
        <f>IF(OR(T13="Yes",T13="yes"),"Expected","")</f>
        <v/>
      </c>
      <c r="Y14" s="120"/>
      <c r="Z14" s="4"/>
      <c r="AA14" s="4"/>
      <c r="AB14" s="4"/>
      <c r="AC14" s="4"/>
      <c r="AD14" s="4"/>
      <c r="AE14" s="4"/>
      <c r="AF14" s="4"/>
      <c r="AG14" s="4"/>
      <c r="AH14" s="4"/>
      <c r="AI14" s="4"/>
      <c r="AJ14" s="4"/>
      <c r="AK14" s="4"/>
      <c r="AL14" s="4"/>
      <c r="AM14" s="4"/>
      <c r="AN14" s="4"/>
      <c r="AO14" s="4"/>
      <c r="AP14" s="4"/>
      <c r="AQ14" s="4"/>
      <c r="AR14" s="4"/>
      <c r="AS14" s="4"/>
      <c r="AT14" s="4"/>
    </row>
    <row r="15" spans="1:46" s="2" customFormat="1" ht="15" thickBot="1" x14ac:dyDescent="0.35">
      <c r="B15" s="121" t="s">
        <v>26</v>
      </c>
      <c r="C15" s="135" t="s">
        <v>2</v>
      </c>
      <c r="D15" s="136"/>
      <c r="E15" s="137" t="s">
        <v>7</v>
      </c>
      <c r="F15" s="137"/>
      <c r="G15" s="137"/>
      <c r="H15" s="137"/>
      <c r="I15" s="137"/>
      <c r="J15" s="137"/>
      <c r="K15" s="137"/>
      <c r="L15" s="137"/>
      <c r="M15" s="137"/>
      <c r="N15" s="9"/>
      <c r="O15" s="9"/>
      <c r="P15" s="9"/>
      <c r="Q15" s="9"/>
      <c r="R15" s="9"/>
      <c r="S15" s="9"/>
      <c r="T15" s="9"/>
      <c r="U15" s="9"/>
      <c r="V15" s="9"/>
      <c r="W15" s="10" t="s">
        <v>5</v>
      </c>
      <c r="X15" s="88" t="str">
        <f>IF(OR(T13="Yes",T13="yes"),"Frequency","")</f>
        <v/>
      </c>
      <c r="Y15" s="121" t="s">
        <v>26</v>
      </c>
      <c r="Z15" s="138" t="s">
        <v>2</v>
      </c>
      <c r="AA15" s="139"/>
      <c r="AB15" s="137" t="s">
        <v>7</v>
      </c>
      <c r="AC15" s="137"/>
      <c r="AD15" s="137"/>
      <c r="AE15" s="137"/>
      <c r="AF15" s="137"/>
      <c r="AG15" s="137"/>
      <c r="AH15" s="137"/>
      <c r="AI15" s="137"/>
      <c r="AJ15" s="137"/>
      <c r="AK15" s="9"/>
      <c r="AL15" s="9"/>
      <c r="AM15" s="9"/>
      <c r="AN15" s="9"/>
      <c r="AO15" s="9"/>
      <c r="AP15" s="9"/>
      <c r="AQ15" s="9"/>
      <c r="AR15" s="9"/>
      <c r="AS15" s="9"/>
      <c r="AT15" s="10" t="s">
        <v>5</v>
      </c>
    </row>
    <row r="16" spans="1:46" s="2" customFormat="1" x14ac:dyDescent="0.3">
      <c r="B16" s="122">
        <v>1</v>
      </c>
      <c r="C16" s="72"/>
      <c r="D16" s="73"/>
      <c r="E16" s="73"/>
      <c r="F16" s="73"/>
      <c r="G16" s="73"/>
      <c r="H16" s="73"/>
      <c r="I16" s="73"/>
      <c r="J16" s="73"/>
      <c r="K16" s="73"/>
      <c r="L16" s="73"/>
      <c r="M16" s="73"/>
      <c r="N16" s="73"/>
      <c r="O16" s="73"/>
      <c r="P16" s="73"/>
      <c r="Q16" s="73"/>
      <c r="R16" s="73"/>
      <c r="S16" s="73"/>
      <c r="T16" s="73"/>
      <c r="U16" s="73"/>
      <c r="V16" s="74"/>
      <c r="W16" s="75">
        <f t="shared" ref="W16:W21" si="0">SUM(C16:V16)</f>
        <v>0</v>
      </c>
      <c r="X16" s="89" t="str">
        <f>IF(OR(T13="Yes",T13="yes"),1/6*AVERAGE(W$22,AT$22),"")</f>
        <v/>
      </c>
      <c r="Y16" s="125">
        <v>1</v>
      </c>
      <c r="Z16" s="72"/>
      <c r="AA16" s="73"/>
      <c r="AB16" s="73"/>
      <c r="AC16" s="73"/>
      <c r="AD16" s="73"/>
      <c r="AE16" s="73"/>
      <c r="AF16" s="73"/>
      <c r="AG16" s="73"/>
      <c r="AH16" s="73"/>
      <c r="AI16" s="73"/>
      <c r="AJ16" s="73"/>
      <c r="AK16" s="73"/>
      <c r="AL16" s="73"/>
      <c r="AM16" s="73"/>
      <c r="AN16" s="73"/>
      <c r="AO16" s="73"/>
      <c r="AP16" s="73"/>
      <c r="AQ16" s="73"/>
      <c r="AR16" s="73"/>
      <c r="AS16" s="74"/>
      <c r="AT16" s="75">
        <f t="shared" ref="AT16:AT21" si="1">SUM(Z16:AS16)</f>
        <v>0</v>
      </c>
    </row>
    <row r="17" spans="2:46" s="2" customFormat="1" x14ac:dyDescent="0.3">
      <c r="B17" s="123">
        <v>2</v>
      </c>
      <c r="C17" s="76"/>
      <c r="D17" s="77"/>
      <c r="E17" s="77"/>
      <c r="F17" s="77"/>
      <c r="G17" s="77"/>
      <c r="H17" s="77"/>
      <c r="I17" s="77"/>
      <c r="J17" s="77"/>
      <c r="K17" s="77"/>
      <c r="L17" s="77"/>
      <c r="M17" s="77"/>
      <c r="N17" s="77"/>
      <c r="O17" s="77"/>
      <c r="P17" s="77"/>
      <c r="Q17" s="77"/>
      <c r="R17" s="77"/>
      <c r="S17" s="77"/>
      <c r="T17" s="77"/>
      <c r="U17" s="77"/>
      <c r="V17" s="78"/>
      <c r="W17" s="79">
        <f t="shared" si="0"/>
        <v>0</v>
      </c>
      <c r="X17" s="89" t="str">
        <f>IF(OR(T13="Yes",T13="yes"),1/6*AVERAGE(W$22,AT$22),"")</f>
        <v/>
      </c>
      <c r="Y17" s="126">
        <v>2</v>
      </c>
      <c r="Z17" s="76"/>
      <c r="AA17" s="77"/>
      <c r="AB17" s="77"/>
      <c r="AC17" s="77"/>
      <c r="AD17" s="77"/>
      <c r="AE17" s="77"/>
      <c r="AF17" s="77"/>
      <c r="AG17" s="77"/>
      <c r="AH17" s="77"/>
      <c r="AI17" s="77"/>
      <c r="AJ17" s="77"/>
      <c r="AK17" s="77"/>
      <c r="AL17" s="77"/>
      <c r="AM17" s="77"/>
      <c r="AN17" s="77"/>
      <c r="AO17" s="77"/>
      <c r="AP17" s="77"/>
      <c r="AQ17" s="77"/>
      <c r="AR17" s="77"/>
      <c r="AS17" s="78"/>
      <c r="AT17" s="79">
        <f t="shared" si="1"/>
        <v>0</v>
      </c>
    </row>
    <row r="18" spans="2:46" s="2" customFormat="1" x14ac:dyDescent="0.3">
      <c r="B18" s="123">
        <v>3</v>
      </c>
      <c r="C18" s="76"/>
      <c r="D18" s="77"/>
      <c r="E18" s="77"/>
      <c r="F18" s="77"/>
      <c r="G18" s="77"/>
      <c r="H18" s="77"/>
      <c r="I18" s="77"/>
      <c r="J18" s="77"/>
      <c r="K18" s="77"/>
      <c r="L18" s="77"/>
      <c r="M18" s="77"/>
      <c r="N18" s="77"/>
      <c r="O18" s="77"/>
      <c r="P18" s="77"/>
      <c r="Q18" s="77"/>
      <c r="R18" s="77"/>
      <c r="S18" s="77"/>
      <c r="T18" s="77"/>
      <c r="U18" s="77"/>
      <c r="V18" s="78"/>
      <c r="W18" s="79">
        <f t="shared" si="0"/>
        <v>0</v>
      </c>
      <c r="X18" s="89" t="str">
        <f>IF(OR(T13="Yes",T13="yes"),1/6*AVERAGE(W$22,AT$22),"")</f>
        <v/>
      </c>
      <c r="Y18" s="126">
        <v>3</v>
      </c>
      <c r="Z18" s="76"/>
      <c r="AA18" s="77"/>
      <c r="AB18" s="77"/>
      <c r="AC18" s="77"/>
      <c r="AD18" s="77"/>
      <c r="AE18" s="77"/>
      <c r="AF18" s="77"/>
      <c r="AG18" s="77"/>
      <c r="AH18" s="77"/>
      <c r="AI18" s="77"/>
      <c r="AJ18" s="77"/>
      <c r="AK18" s="77"/>
      <c r="AL18" s="77"/>
      <c r="AM18" s="77"/>
      <c r="AN18" s="77"/>
      <c r="AO18" s="77"/>
      <c r="AP18" s="77"/>
      <c r="AQ18" s="77"/>
      <c r="AR18" s="77"/>
      <c r="AS18" s="78"/>
      <c r="AT18" s="79">
        <f t="shared" si="1"/>
        <v>0</v>
      </c>
    </row>
    <row r="19" spans="2:46" s="2" customFormat="1" x14ac:dyDescent="0.3">
      <c r="B19" s="123">
        <v>4</v>
      </c>
      <c r="C19" s="76"/>
      <c r="D19" s="77"/>
      <c r="E19" s="77"/>
      <c r="F19" s="77"/>
      <c r="G19" s="77"/>
      <c r="H19" s="77"/>
      <c r="I19" s="77"/>
      <c r="J19" s="77"/>
      <c r="K19" s="77"/>
      <c r="L19" s="77"/>
      <c r="M19" s="77"/>
      <c r="N19" s="77"/>
      <c r="O19" s="77"/>
      <c r="P19" s="77"/>
      <c r="Q19" s="77"/>
      <c r="R19" s="77"/>
      <c r="S19" s="77"/>
      <c r="T19" s="77"/>
      <c r="U19" s="77"/>
      <c r="V19" s="78"/>
      <c r="W19" s="79">
        <f t="shared" si="0"/>
        <v>0</v>
      </c>
      <c r="X19" s="89" t="str">
        <f>IF(OR(T13="Yes",T13="yes"),1/6*AVERAGE(W$22,AT$22),"")</f>
        <v/>
      </c>
      <c r="Y19" s="126">
        <v>4</v>
      </c>
      <c r="Z19" s="76"/>
      <c r="AA19" s="77"/>
      <c r="AB19" s="77"/>
      <c r="AC19" s="77"/>
      <c r="AD19" s="77"/>
      <c r="AE19" s="77"/>
      <c r="AF19" s="77"/>
      <c r="AG19" s="77"/>
      <c r="AH19" s="77"/>
      <c r="AI19" s="77"/>
      <c r="AJ19" s="77"/>
      <c r="AK19" s="77"/>
      <c r="AL19" s="77"/>
      <c r="AM19" s="77"/>
      <c r="AN19" s="77"/>
      <c r="AO19" s="77"/>
      <c r="AP19" s="77"/>
      <c r="AQ19" s="77"/>
      <c r="AR19" s="77"/>
      <c r="AS19" s="78"/>
      <c r="AT19" s="79">
        <f t="shared" si="1"/>
        <v>0</v>
      </c>
    </row>
    <row r="20" spans="2:46" s="2" customFormat="1" x14ac:dyDescent="0.3">
      <c r="B20" s="123">
        <v>5</v>
      </c>
      <c r="C20" s="76"/>
      <c r="D20" s="77"/>
      <c r="E20" s="77"/>
      <c r="F20" s="77"/>
      <c r="G20" s="77"/>
      <c r="H20" s="77"/>
      <c r="I20" s="77"/>
      <c r="J20" s="77"/>
      <c r="K20" s="77"/>
      <c r="L20" s="77"/>
      <c r="M20" s="77"/>
      <c r="N20" s="77"/>
      <c r="O20" s="77"/>
      <c r="P20" s="77"/>
      <c r="Q20" s="77"/>
      <c r="R20" s="77"/>
      <c r="S20" s="77"/>
      <c r="T20" s="77"/>
      <c r="U20" s="77"/>
      <c r="V20" s="78"/>
      <c r="W20" s="79">
        <f t="shared" si="0"/>
        <v>0</v>
      </c>
      <c r="X20" s="89" t="str">
        <f>IF(OR(T13="Yes",T13="yes"),1/6*AVERAGE(W$22,AT$22),"")</f>
        <v/>
      </c>
      <c r="Y20" s="126">
        <v>5</v>
      </c>
      <c r="Z20" s="76"/>
      <c r="AA20" s="77"/>
      <c r="AB20" s="77"/>
      <c r="AC20" s="77"/>
      <c r="AD20" s="77"/>
      <c r="AE20" s="77"/>
      <c r="AF20" s="77"/>
      <c r="AG20" s="77"/>
      <c r="AH20" s="77"/>
      <c r="AI20" s="77"/>
      <c r="AJ20" s="77"/>
      <c r="AK20" s="77"/>
      <c r="AL20" s="77"/>
      <c r="AM20" s="77"/>
      <c r="AN20" s="77"/>
      <c r="AO20" s="77"/>
      <c r="AP20" s="77"/>
      <c r="AQ20" s="77"/>
      <c r="AR20" s="77"/>
      <c r="AS20" s="78"/>
      <c r="AT20" s="79">
        <f t="shared" si="1"/>
        <v>0</v>
      </c>
    </row>
    <row r="21" spans="2:46" s="2" customFormat="1" ht="15" thickBot="1" x14ac:dyDescent="0.35">
      <c r="B21" s="123">
        <v>6</v>
      </c>
      <c r="C21" s="76"/>
      <c r="D21" s="77"/>
      <c r="E21" s="77"/>
      <c r="F21" s="77"/>
      <c r="G21" s="77"/>
      <c r="H21" s="77"/>
      <c r="I21" s="77"/>
      <c r="J21" s="77"/>
      <c r="K21" s="77"/>
      <c r="L21" s="77"/>
      <c r="M21" s="77"/>
      <c r="N21" s="77"/>
      <c r="O21" s="77"/>
      <c r="P21" s="77"/>
      <c r="Q21" s="77"/>
      <c r="R21" s="77"/>
      <c r="S21" s="77"/>
      <c r="T21" s="77"/>
      <c r="U21" s="77"/>
      <c r="V21" s="78"/>
      <c r="W21" s="79">
        <f t="shared" si="0"/>
        <v>0</v>
      </c>
      <c r="X21" s="89" t="str">
        <f>IF(OR(T13="Yes",T13="yes"),1/6*AVERAGE(W$22,AT$22),"")</f>
        <v/>
      </c>
      <c r="Y21" s="126">
        <v>6</v>
      </c>
      <c r="Z21" s="76"/>
      <c r="AA21" s="77"/>
      <c r="AB21" s="77"/>
      <c r="AC21" s="77"/>
      <c r="AD21" s="77"/>
      <c r="AE21" s="77"/>
      <c r="AF21" s="77"/>
      <c r="AG21" s="77"/>
      <c r="AH21" s="77"/>
      <c r="AI21" s="77"/>
      <c r="AJ21" s="77"/>
      <c r="AK21" s="77"/>
      <c r="AL21" s="77"/>
      <c r="AM21" s="77"/>
      <c r="AN21" s="77"/>
      <c r="AO21" s="77"/>
      <c r="AP21" s="77"/>
      <c r="AQ21" s="77"/>
      <c r="AR21" s="77"/>
      <c r="AS21" s="78"/>
      <c r="AT21" s="79">
        <f t="shared" si="1"/>
        <v>0</v>
      </c>
    </row>
    <row r="22" spans="2:46" s="3" customFormat="1" x14ac:dyDescent="0.3">
      <c r="T22" s="102"/>
      <c r="U22" s="102"/>
      <c r="V22" s="103" t="s">
        <v>24</v>
      </c>
      <c r="W22" s="101">
        <f>SUM(W16:W21)</f>
        <v>0</v>
      </c>
      <c r="AQ22" s="102"/>
      <c r="AR22" s="102"/>
      <c r="AS22" s="103" t="s">
        <v>24</v>
      </c>
      <c r="AT22" s="101">
        <f>SUM(AT16:AT21)</f>
        <v>0</v>
      </c>
    </row>
    <row r="23" spans="2:46" s="3" customFormat="1" x14ac:dyDescent="0.3"/>
    <row r="24" spans="2:46" s="3" customFormat="1" x14ac:dyDescent="0.3"/>
    <row r="25" spans="2:46" s="3" customFormat="1" x14ac:dyDescent="0.3"/>
    <row r="26" spans="2:46" s="3" customFormat="1" x14ac:dyDescent="0.3"/>
    <row r="27" spans="2:46" s="3" customFormat="1" x14ac:dyDescent="0.3"/>
    <row r="28" spans="2:46" s="3" customFormat="1" x14ac:dyDescent="0.3"/>
    <row r="29" spans="2:46" s="3" customFormat="1" x14ac:dyDescent="0.3"/>
  </sheetData>
  <sheetProtection algorithmName="SHA-512" hashValue="jnxaPYP0gxXU9rcb+Md8KYlk/9J4bIXGIKX9eEPnLCYiizbatuNCRYkuKdRPwOlTw06cbzzVeN9k/ufLigMGag==" saltValue="yTkyErp4h8IYXeqxqXStJA==" spinCount="100000" sheet="1" objects="1" scenarios="1"/>
  <mergeCells count="12">
    <mergeCell ref="AB15:AJ15"/>
    <mergeCell ref="U4:W4"/>
    <mergeCell ref="V6:Y6"/>
    <mergeCell ref="C7:O7"/>
    <mergeCell ref="P7:AE7"/>
    <mergeCell ref="AF7:AG7"/>
    <mergeCell ref="C8:AG12"/>
    <mergeCell ref="H13:S13"/>
    <mergeCell ref="T13:V13"/>
    <mergeCell ref="C15:D15"/>
    <mergeCell ref="E15:M15"/>
    <mergeCell ref="Z15:AA15"/>
  </mergeCells>
  <dataValidations count="3">
    <dataValidation type="list" errorStyle="warning" allowBlank="1" showErrorMessage="1" errorTitle="Choose or Type" error="Yes or No._x000a_Default is No" sqref="T13:V13" xr:uid="{D280717C-8F39-4827-AB22-B79F4B284373}">
      <formula1>"Yes,yes,No,no"</formula1>
    </dataValidation>
    <dataValidation type="whole" errorStyle="warning" allowBlank="1" showErrorMessage="1" errorTitle="Must be between 1 and 5" error="The computer will use 3 if you don't correct this." sqref="AF7:AG7" xr:uid="{206DD38E-0F27-48CF-82A7-79DF5EB406F2}">
      <formula1>1</formula1>
      <formula2>6</formula2>
    </dataValidation>
    <dataValidation type="list" errorStyle="information" allowBlank="1" showInputMessage="1" errorTitle="To roll the dice," error="choose or type 'ROLL'." promptTitle="Choose or type 'ROLL' or 'R'" prompt="to roll the dice." sqref="U4:W4" xr:uid="{78FC92A0-CBF3-4BAE-BBC4-F6101B3F76E0}">
      <formula1>"Roll,R,Roll,Roll,Roll,r,roll"</formula1>
    </dataValidation>
  </dataValidations>
  <pageMargins left="0.70866141732283472" right="0.70866141732283472" top="0.74803149606299213" bottom="0.74803149606299213" header="0.31496062992125984" footer="0.31496062992125984"/>
  <pageSetup paperSize="9" scale="69" orientation="landscape" r:id="rId1"/>
  <headerFooter>
    <oddFooter>&amp;L&amp;P of &amp;N&amp;C&amp;F  &amp;A
&amp;D    &amp;T&amp;R(C) 2018 M G Specialist Education
BareFacedMaths.co.uk</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993954-ED25-4C27-9EE0-ACB156905949}">
  <sheetPr>
    <pageSetUpPr fitToPage="1"/>
  </sheetPr>
  <dimension ref="A1:AT29"/>
  <sheetViews>
    <sheetView showGridLines="0" showRowColHeaders="0" workbookViewId="0">
      <selection activeCell="U4" sqref="U4:W4"/>
    </sheetView>
  </sheetViews>
  <sheetFormatPr defaultRowHeight="14.4" x14ac:dyDescent="0.3"/>
  <cols>
    <col min="1" max="1" width="4.44140625" customWidth="1"/>
    <col min="2" max="2" width="10" customWidth="1"/>
    <col min="3" max="22" width="3.33203125" customWidth="1"/>
    <col min="23" max="23" width="10.33203125" customWidth="1"/>
    <col min="24" max="24" width="10.21875" customWidth="1"/>
    <col min="25" max="25" width="10" customWidth="1"/>
    <col min="26" max="45" width="3.33203125" customWidth="1"/>
    <col min="46" max="46" width="11.109375" customWidth="1"/>
  </cols>
  <sheetData>
    <row r="1" spans="1:46" s="40" customFormat="1" ht="7.2" customHeight="1" x14ac:dyDescent="0.4">
      <c r="D1" s="40">
        <f ca="1">IF(U1=2,0,INT(RANDBETWEEN(1,6)))</f>
        <v>2</v>
      </c>
      <c r="J1" s="70"/>
      <c r="K1" s="70"/>
      <c r="L1" s="70"/>
      <c r="M1" s="109"/>
      <c r="N1" s="109"/>
      <c r="O1" s="109"/>
      <c r="P1" s="109"/>
      <c r="Q1" s="109"/>
      <c r="R1" s="109"/>
      <c r="S1" s="109"/>
      <c r="U1" s="71">
        <f>IF(ISODD(W22+AT22),2,1)</f>
        <v>1</v>
      </c>
      <c r="V1" s="71"/>
      <c r="W1" s="71">
        <f>IF(OR(AF7&lt;2,AF7&gt;5),3,AF7)</f>
        <v>3</v>
      </c>
      <c r="X1" s="71"/>
      <c r="Z1" s="40">
        <f ca="1">W1+INT(RANDBETWEEN(1,6-W1))</f>
        <v>6</v>
      </c>
      <c r="AA1" s="40">
        <f ca="1">IF(U1&lt;2,0,IF(AB1&gt;1,Z1,INT(RANDBETWEEN(1,6))))</f>
        <v>0</v>
      </c>
      <c r="AB1" s="40">
        <f ca="1">INT(RANDBETWEEN(1,3))</f>
        <v>3</v>
      </c>
      <c r="AI1" s="109"/>
      <c r="AJ1" s="109"/>
      <c r="AK1" s="109"/>
      <c r="AL1" s="109"/>
      <c r="AM1" s="109"/>
      <c r="AN1" s="109"/>
      <c r="AO1" s="109"/>
      <c r="AP1" s="109"/>
      <c r="AQ1" s="109"/>
    </row>
    <row r="2" spans="1:46" s="38" customFormat="1" ht="6.6" customHeight="1" thickBot="1" x14ac:dyDescent="0.45">
      <c r="J2" s="1"/>
      <c r="K2" s="1"/>
      <c r="L2" s="1"/>
      <c r="M2" s="105"/>
      <c r="N2" s="105"/>
      <c r="O2" s="105"/>
      <c r="P2" s="105"/>
      <c r="Q2" s="105"/>
      <c r="R2" s="105"/>
      <c r="S2" s="105"/>
      <c r="AG2" s="1"/>
      <c r="AH2" s="1"/>
      <c r="AI2" s="110"/>
      <c r="AJ2" s="105"/>
      <c r="AK2" s="105"/>
      <c r="AL2" s="105"/>
      <c r="AM2" s="105"/>
      <c r="AN2" s="105"/>
      <c r="AO2" s="105"/>
      <c r="AP2" s="105"/>
      <c r="AQ2" s="105"/>
    </row>
    <row r="3" spans="1:46" s="38" customFormat="1" ht="34.950000000000003" customHeight="1" thickTop="1" x14ac:dyDescent="0.3">
      <c r="C3" s="43"/>
      <c r="D3" s="44" t="str">
        <f ca="1">IF(OR($D$1&gt;3,$D$1=2),"O","")</f>
        <v>O</v>
      </c>
      <c r="E3" s="44"/>
      <c r="F3" s="44"/>
      <c r="G3" s="44"/>
      <c r="H3" s="44" t="str">
        <f ca="1">IF($D$1&gt;2,"O","")</f>
        <v/>
      </c>
      <c r="I3" s="45"/>
      <c r="M3" s="111"/>
      <c r="N3" s="111"/>
      <c r="O3" s="111"/>
      <c r="P3" s="111"/>
      <c r="Q3" s="111"/>
      <c r="R3" s="111"/>
      <c r="S3" s="111"/>
      <c r="Z3" s="46"/>
      <c r="AA3" s="47" t="str">
        <f ca="1">IF(OR($AA$1&gt;3,$AA$1=2),"O","")</f>
        <v/>
      </c>
      <c r="AB3" s="47"/>
      <c r="AC3" s="47"/>
      <c r="AD3" s="47"/>
      <c r="AE3" s="47" t="str">
        <f ca="1">IF($AA$1&gt;2,"O","")</f>
        <v/>
      </c>
      <c r="AF3" s="48"/>
      <c r="AI3" s="105"/>
      <c r="AJ3" s="108"/>
      <c r="AK3" s="108"/>
      <c r="AL3" s="108"/>
      <c r="AM3" s="108"/>
      <c r="AN3" s="108"/>
      <c r="AO3" s="108"/>
      <c r="AP3" s="108"/>
      <c r="AQ3" s="105"/>
    </row>
    <row r="4" spans="1:46" s="38" customFormat="1" ht="34.950000000000003" customHeight="1" x14ac:dyDescent="0.5">
      <c r="C4" s="49"/>
      <c r="D4" s="50" t="str">
        <f ca="1">IF($D$1=6,"O","")</f>
        <v/>
      </c>
      <c r="E4" s="50"/>
      <c r="F4" s="50" t="str">
        <f ca="1">IF(ISODD($D$1),"O","")</f>
        <v/>
      </c>
      <c r="G4" s="50"/>
      <c r="H4" s="50" t="str">
        <f ca="1">IF($D$1=6,"O","")</f>
        <v/>
      </c>
      <c r="I4" s="51"/>
      <c r="M4" s="111"/>
      <c r="N4" s="111"/>
      <c r="O4" s="111"/>
      <c r="P4" s="111"/>
      <c r="Q4" s="111"/>
      <c r="R4" s="111"/>
      <c r="S4" s="111"/>
      <c r="U4" s="140" t="s">
        <v>0</v>
      </c>
      <c r="V4" s="140"/>
      <c r="W4" s="140"/>
      <c r="X4" s="52"/>
      <c r="Z4" s="53"/>
      <c r="AA4" s="54" t="str">
        <f ca="1">IF($AA$1=6,"O","")</f>
        <v/>
      </c>
      <c r="AB4" s="54"/>
      <c r="AC4" s="54" t="str">
        <f ca="1">IF(ISODD($AA$1),"O","")</f>
        <v/>
      </c>
      <c r="AD4" s="54"/>
      <c r="AE4" s="54" t="str">
        <f ca="1">IF($AA$1=6,"O","")</f>
        <v/>
      </c>
      <c r="AF4" s="55"/>
      <c r="AI4" s="105"/>
      <c r="AJ4" s="108"/>
      <c r="AK4" s="108"/>
      <c r="AL4" s="108"/>
      <c r="AM4" s="108"/>
      <c r="AN4" s="108"/>
      <c r="AO4" s="108"/>
      <c r="AP4" s="108"/>
      <c r="AQ4" s="105"/>
    </row>
    <row r="5" spans="1:46" s="38" customFormat="1" ht="34.950000000000003" customHeight="1" thickBot="1" x14ac:dyDescent="0.35">
      <c r="C5" s="56"/>
      <c r="D5" s="57" t="str">
        <f ca="1">IF($D$1&gt;2,"O","")</f>
        <v/>
      </c>
      <c r="E5" s="57"/>
      <c r="F5" s="57"/>
      <c r="G5" s="57"/>
      <c r="H5" s="57" t="str">
        <f ca="1">IF(OR($D$1&gt;3,$D$1=2),"O","")</f>
        <v>O</v>
      </c>
      <c r="I5" s="58"/>
      <c r="K5" s="40"/>
      <c r="M5" s="111"/>
      <c r="N5" s="111"/>
      <c r="O5" s="111"/>
      <c r="P5" s="111"/>
      <c r="Q5" s="111"/>
      <c r="R5" s="111"/>
      <c r="S5" s="111"/>
      <c r="Z5" s="59"/>
      <c r="AA5" s="60" t="str">
        <f ca="1">IF($AA$1&gt;2,"O","")</f>
        <v/>
      </c>
      <c r="AB5" s="60"/>
      <c r="AC5" s="60"/>
      <c r="AD5" s="60"/>
      <c r="AE5" s="60" t="str">
        <f ca="1">IF(OR($AA$1&gt;3,$AA$1=2),"O","")</f>
        <v/>
      </c>
      <c r="AF5" s="61"/>
      <c r="AH5" s="40"/>
      <c r="AI5" s="105"/>
      <c r="AJ5" s="108"/>
      <c r="AK5" s="108"/>
      <c r="AL5" s="108"/>
      <c r="AM5" s="108"/>
      <c r="AN5" s="108"/>
      <c r="AO5" s="108"/>
      <c r="AP5" s="108"/>
      <c r="AQ5" s="105"/>
    </row>
    <row r="6" spans="1:46" s="38" customFormat="1" ht="21" customHeight="1" thickTop="1" thickBot="1" x14ac:dyDescent="0.55000000000000004">
      <c r="J6" s="39"/>
      <c r="K6" s="39"/>
      <c r="L6" s="39"/>
      <c r="R6" s="62"/>
      <c r="V6" s="141" t="s">
        <v>4</v>
      </c>
      <c r="W6" s="141"/>
      <c r="X6" s="141"/>
      <c r="Y6" s="141"/>
      <c r="Z6" s="63" t="s">
        <v>10</v>
      </c>
      <c r="AA6" s="63"/>
      <c r="AG6" s="39"/>
      <c r="AH6" s="39"/>
      <c r="AI6" s="39"/>
      <c r="AK6" s="112"/>
      <c r="AL6" s="112"/>
      <c r="AM6" s="112"/>
      <c r="AN6" s="112"/>
      <c r="AO6" s="112"/>
      <c r="AP6" s="112"/>
      <c r="AQ6" s="112"/>
      <c r="AR6" s="105"/>
    </row>
    <row r="7" spans="1:46" s="2" customFormat="1" ht="21.6" customHeight="1" thickTop="1" thickBot="1" x14ac:dyDescent="0.45">
      <c r="A7" s="42"/>
      <c r="B7" s="42"/>
      <c r="C7" s="142" t="s">
        <v>12</v>
      </c>
      <c r="D7" s="142"/>
      <c r="E7" s="142"/>
      <c r="F7" s="142"/>
      <c r="G7" s="142"/>
      <c r="H7" s="142"/>
      <c r="I7" s="142"/>
      <c r="J7" s="142"/>
      <c r="K7" s="142"/>
      <c r="L7" s="142"/>
      <c r="M7" s="142"/>
      <c r="N7" s="142"/>
      <c r="O7" s="142"/>
      <c r="P7" s="143" t="s">
        <v>11</v>
      </c>
      <c r="Q7" s="143"/>
      <c r="R7" s="143"/>
      <c r="S7" s="143"/>
      <c r="T7" s="143"/>
      <c r="U7" s="143"/>
      <c r="V7" s="143"/>
      <c r="W7" s="143"/>
      <c r="X7" s="143"/>
      <c r="Y7" s="143"/>
      <c r="Z7" s="143"/>
      <c r="AA7" s="143"/>
      <c r="AB7" s="143"/>
      <c r="AC7" s="143"/>
      <c r="AD7" s="143"/>
      <c r="AE7" s="144"/>
      <c r="AF7" s="145">
        <v>3</v>
      </c>
      <c r="AG7" s="146"/>
      <c r="AH7" s="62"/>
      <c r="AI7" s="42"/>
      <c r="AJ7" s="42"/>
      <c r="AK7" s="113"/>
      <c r="AL7" s="114"/>
      <c r="AM7" s="114"/>
      <c r="AN7" s="114"/>
      <c r="AO7" s="114"/>
      <c r="AP7" s="114"/>
      <c r="AQ7" s="114"/>
      <c r="AR7" s="115"/>
      <c r="AS7" s="42"/>
      <c r="AT7" s="42"/>
    </row>
    <row r="8" spans="1:46" s="2" customFormat="1" ht="10.95" customHeight="1" thickTop="1" x14ac:dyDescent="0.3">
      <c r="C8" s="147" t="s">
        <v>27</v>
      </c>
      <c r="D8" s="147"/>
      <c r="E8" s="147"/>
      <c r="F8" s="147"/>
      <c r="G8" s="147"/>
      <c r="H8" s="147"/>
      <c r="I8" s="147"/>
      <c r="J8" s="147"/>
      <c r="K8" s="147"/>
      <c r="L8" s="147"/>
      <c r="M8" s="147"/>
      <c r="N8" s="147"/>
      <c r="O8" s="147"/>
      <c r="P8" s="147"/>
      <c r="Q8" s="147"/>
      <c r="R8" s="147"/>
      <c r="S8" s="147"/>
      <c r="T8" s="147"/>
      <c r="U8" s="147"/>
      <c r="V8" s="147"/>
      <c r="W8" s="147"/>
      <c r="X8" s="147"/>
      <c r="Y8" s="147"/>
      <c r="Z8" s="147"/>
      <c r="AA8" s="147"/>
      <c r="AB8" s="147"/>
      <c r="AC8" s="147"/>
      <c r="AD8" s="147"/>
      <c r="AE8" s="147"/>
      <c r="AF8" s="147"/>
      <c r="AG8" s="147"/>
      <c r="AH8" s="5"/>
      <c r="AI8" s="5"/>
      <c r="AJ8" s="5"/>
      <c r="AK8" s="116"/>
      <c r="AL8" s="116"/>
      <c r="AM8" s="116"/>
      <c r="AN8" s="116"/>
      <c r="AO8" s="116"/>
      <c r="AP8" s="116"/>
      <c r="AQ8" s="117"/>
      <c r="AR8" s="118"/>
    </row>
    <row r="9" spans="1:46" s="2" customFormat="1" ht="10.95" customHeight="1" x14ac:dyDescent="0.3">
      <c r="C9" s="147"/>
      <c r="D9" s="147"/>
      <c r="E9" s="147"/>
      <c r="F9" s="147"/>
      <c r="G9" s="147"/>
      <c r="H9" s="147"/>
      <c r="I9" s="147"/>
      <c r="J9" s="147"/>
      <c r="K9" s="147"/>
      <c r="L9" s="147"/>
      <c r="M9" s="147"/>
      <c r="N9" s="147"/>
      <c r="O9" s="147"/>
      <c r="P9" s="147"/>
      <c r="Q9" s="147"/>
      <c r="R9" s="147"/>
      <c r="S9" s="147"/>
      <c r="T9" s="147"/>
      <c r="U9" s="147"/>
      <c r="V9" s="147"/>
      <c r="W9" s="147"/>
      <c r="X9" s="147"/>
      <c r="Y9" s="147"/>
      <c r="Z9" s="147"/>
      <c r="AA9" s="147"/>
      <c r="AB9" s="147"/>
      <c r="AC9" s="147"/>
      <c r="AD9" s="147"/>
      <c r="AE9" s="147"/>
      <c r="AF9" s="147"/>
      <c r="AG9" s="147"/>
      <c r="AH9" s="5"/>
      <c r="AI9" s="5"/>
      <c r="AJ9" s="5"/>
      <c r="AK9" s="116"/>
      <c r="AL9" s="116"/>
      <c r="AM9" s="116"/>
      <c r="AN9" s="116"/>
      <c r="AO9" s="116"/>
      <c r="AP9" s="116"/>
      <c r="AQ9" s="117"/>
      <c r="AR9" s="118"/>
    </row>
    <row r="10" spans="1:46" s="2" customFormat="1" ht="10.95" customHeight="1" x14ac:dyDescent="0.3">
      <c r="C10" s="147"/>
      <c r="D10" s="147"/>
      <c r="E10" s="147"/>
      <c r="F10" s="147"/>
      <c r="G10" s="147"/>
      <c r="H10" s="147"/>
      <c r="I10" s="147"/>
      <c r="J10" s="147"/>
      <c r="K10" s="147"/>
      <c r="L10" s="147"/>
      <c r="M10" s="147"/>
      <c r="N10" s="147"/>
      <c r="O10" s="147"/>
      <c r="P10" s="147"/>
      <c r="Q10" s="147"/>
      <c r="R10" s="147"/>
      <c r="S10" s="147"/>
      <c r="T10" s="147"/>
      <c r="U10" s="147"/>
      <c r="V10" s="147"/>
      <c r="W10" s="147"/>
      <c r="X10" s="147"/>
      <c r="Y10" s="147"/>
      <c r="Z10" s="147"/>
      <c r="AA10" s="147"/>
      <c r="AB10" s="147"/>
      <c r="AC10" s="147"/>
      <c r="AD10" s="147"/>
      <c r="AE10" s="147"/>
      <c r="AF10" s="147"/>
      <c r="AG10" s="147"/>
      <c r="AH10" s="5"/>
      <c r="AI10" s="5"/>
      <c r="AJ10" s="5"/>
      <c r="AK10" s="116"/>
      <c r="AL10" s="116"/>
      <c r="AM10" s="116"/>
      <c r="AN10" s="116"/>
      <c r="AO10" s="116"/>
      <c r="AP10" s="116"/>
      <c r="AQ10" s="117"/>
      <c r="AR10" s="118"/>
    </row>
    <row r="11" spans="1:46" s="2" customFormat="1" ht="10.95" customHeight="1" x14ac:dyDescent="0.3">
      <c r="C11" s="147"/>
      <c r="D11" s="147"/>
      <c r="E11" s="147"/>
      <c r="F11" s="147"/>
      <c r="G11" s="147"/>
      <c r="H11" s="147"/>
      <c r="I11" s="147"/>
      <c r="J11" s="147"/>
      <c r="K11" s="147"/>
      <c r="L11" s="147"/>
      <c r="M11" s="147"/>
      <c r="N11" s="147"/>
      <c r="O11" s="147"/>
      <c r="P11" s="147"/>
      <c r="Q11" s="147"/>
      <c r="R11" s="147"/>
      <c r="S11" s="147"/>
      <c r="T11" s="147"/>
      <c r="U11" s="147"/>
      <c r="V11" s="147"/>
      <c r="W11" s="147"/>
      <c r="X11" s="147"/>
      <c r="Y11" s="147"/>
      <c r="Z11" s="147"/>
      <c r="AA11" s="147"/>
      <c r="AB11" s="147"/>
      <c r="AC11" s="147"/>
      <c r="AD11" s="147"/>
      <c r="AE11" s="147"/>
      <c r="AF11" s="147"/>
      <c r="AG11" s="147"/>
      <c r="AH11" s="5"/>
      <c r="AI11" s="5"/>
      <c r="AJ11" s="5"/>
      <c r="AK11" s="116"/>
      <c r="AL11" s="116"/>
      <c r="AM11" s="116"/>
      <c r="AN11" s="116"/>
      <c r="AO11" s="116"/>
      <c r="AP11" s="116"/>
      <c r="AQ11" s="117"/>
      <c r="AR11" s="118"/>
    </row>
    <row r="12" spans="1:46" s="2" customFormat="1" ht="10.95" customHeight="1" thickBot="1" x14ac:dyDescent="0.35">
      <c r="C12" s="147"/>
      <c r="D12" s="147"/>
      <c r="E12" s="147"/>
      <c r="F12" s="147"/>
      <c r="G12" s="147"/>
      <c r="H12" s="147"/>
      <c r="I12" s="147"/>
      <c r="J12" s="147"/>
      <c r="K12" s="147"/>
      <c r="L12" s="147"/>
      <c r="M12" s="147"/>
      <c r="N12" s="147"/>
      <c r="O12" s="147"/>
      <c r="P12" s="147"/>
      <c r="Q12" s="147"/>
      <c r="R12" s="147"/>
      <c r="S12" s="147"/>
      <c r="T12" s="147"/>
      <c r="U12" s="147"/>
      <c r="V12" s="147"/>
      <c r="W12" s="147"/>
      <c r="X12" s="147"/>
      <c r="Y12" s="147"/>
      <c r="Z12" s="147"/>
      <c r="AA12" s="147"/>
      <c r="AB12" s="147"/>
      <c r="AC12" s="147"/>
      <c r="AD12" s="147"/>
      <c r="AE12" s="147"/>
      <c r="AF12" s="147"/>
      <c r="AG12" s="147"/>
      <c r="AH12" s="5"/>
      <c r="AI12" s="5"/>
      <c r="AJ12" s="5"/>
      <c r="AK12" s="116"/>
      <c r="AL12" s="116"/>
      <c r="AM12" s="116"/>
      <c r="AN12" s="116"/>
      <c r="AO12" s="116"/>
      <c r="AP12" s="116"/>
      <c r="AQ12" s="117"/>
      <c r="AR12" s="118"/>
    </row>
    <row r="13" spans="1:46" s="2" customFormat="1" ht="14.4" customHeight="1" thickBot="1" x14ac:dyDescent="0.4">
      <c r="B13" s="119" t="s">
        <v>28</v>
      </c>
      <c r="C13" s="5"/>
      <c r="D13" s="5"/>
      <c r="E13" s="5"/>
      <c r="F13" s="5"/>
      <c r="G13" s="5"/>
      <c r="H13" s="130" t="s">
        <v>22</v>
      </c>
      <c r="I13" s="130"/>
      <c r="J13" s="130"/>
      <c r="K13" s="130"/>
      <c r="L13" s="130"/>
      <c r="M13" s="130"/>
      <c r="N13" s="130"/>
      <c r="O13" s="130"/>
      <c r="P13" s="130"/>
      <c r="Q13" s="130"/>
      <c r="R13" s="130"/>
      <c r="S13" s="131"/>
      <c r="T13" s="132" t="s">
        <v>23</v>
      </c>
      <c r="U13" s="133"/>
      <c r="V13" s="134"/>
      <c r="W13" s="5"/>
      <c r="X13" s="87" t="str">
        <f>IF(OR(T13="Yes",T13="yes"),"Theoretical","")</f>
        <v/>
      </c>
      <c r="Y13" s="124" t="s">
        <v>29</v>
      </c>
      <c r="AK13" s="117"/>
      <c r="AL13" s="117"/>
      <c r="AM13" s="117"/>
      <c r="AN13" s="117"/>
      <c r="AO13" s="117"/>
      <c r="AP13" s="117"/>
      <c r="AQ13" s="117"/>
      <c r="AR13" s="118"/>
    </row>
    <row r="14" spans="1:46" s="2" customFormat="1" ht="15" customHeight="1" thickBot="1" x14ac:dyDescent="0.4">
      <c r="B14" s="120"/>
      <c r="C14" s="4"/>
      <c r="D14" s="4"/>
      <c r="E14" s="4"/>
      <c r="F14" s="4"/>
      <c r="G14" s="4"/>
      <c r="H14" s="4"/>
      <c r="I14" s="4"/>
      <c r="J14" s="4"/>
      <c r="K14" s="4"/>
      <c r="L14" s="4"/>
      <c r="M14" s="4"/>
      <c r="N14" s="4"/>
      <c r="O14" s="4"/>
      <c r="P14" s="4"/>
      <c r="Q14" s="4"/>
      <c r="R14" s="4"/>
      <c r="S14" s="4"/>
      <c r="T14" s="4"/>
      <c r="U14" s="4"/>
      <c r="V14" s="4"/>
      <c r="W14" s="4"/>
      <c r="X14" s="88" t="str">
        <f>IF(OR(T13="Yes",T13="yes"),"Expected","")</f>
        <v/>
      </c>
      <c r="Y14" s="120"/>
      <c r="Z14" s="4"/>
      <c r="AA14" s="4"/>
      <c r="AB14" s="4"/>
      <c r="AC14" s="4"/>
      <c r="AD14" s="4"/>
      <c r="AE14" s="4"/>
      <c r="AF14" s="4"/>
      <c r="AG14" s="4"/>
      <c r="AH14" s="4"/>
      <c r="AI14" s="4"/>
      <c r="AJ14" s="4"/>
      <c r="AK14" s="4"/>
      <c r="AL14" s="4"/>
      <c r="AM14" s="4"/>
      <c r="AN14" s="4"/>
      <c r="AO14" s="4"/>
      <c r="AP14" s="4"/>
      <c r="AQ14" s="4"/>
      <c r="AR14" s="4"/>
      <c r="AS14" s="4"/>
      <c r="AT14" s="4"/>
    </row>
    <row r="15" spans="1:46" s="2" customFormat="1" ht="15" thickBot="1" x14ac:dyDescent="0.35">
      <c r="B15" s="121" t="s">
        <v>26</v>
      </c>
      <c r="C15" s="135" t="s">
        <v>2</v>
      </c>
      <c r="D15" s="136"/>
      <c r="E15" s="137" t="s">
        <v>7</v>
      </c>
      <c r="F15" s="137"/>
      <c r="G15" s="137"/>
      <c r="H15" s="137"/>
      <c r="I15" s="137"/>
      <c r="J15" s="137"/>
      <c r="K15" s="137"/>
      <c r="L15" s="137"/>
      <c r="M15" s="137"/>
      <c r="N15" s="9"/>
      <c r="O15" s="9"/>
      <c r="P15" s="9"/>
      <c r="Q15" s="9"/>
      <c r="R15" s="9"/>
      <c r="S15" s="9"/>
      <c r="T15" s="9"/>
      <c r="U15" s="9"/>
      <c r="V15" s="9"/>
      <c r="W15" s="10" t="s">
        <v>5</v>
      </c>
      <c r="X15" s="88" t="str">
        <f>IF(OR(T13="Yes",T13="yes"),"Frequency","")</f>
        <v/>
      </c>
      <c r="Y15" s="121" t="s">
        <v>26</v>
      </c>
      <c r="Z15" s="138" t="s">
        <v>2</v>
      </c>
      <c r="AA15" s="139"/>
      <c r="AB15" s="137" t="s">
        <v>7</v>
      </c>
      <c r="AC15" s="137"/>
      <c r="AD15" s="137"/>
      <c r="AE15" s="137"/>
      <c r="AF15" s="137"/>
      <c r="AG15" s="137"/>
      <c r="AH15" s="137"/>
      <c r="AI15" s="137"/>
      <c r="AJ15" s="137"/>
      <c r="AK15" s="9"/>
      <c r="AL15" s="9"/>
      <c r="AM15" s="9"/>
      <c r="AN15" s="9"/>
      <c r="AO15" s="9"/>
      <c r="AP15" s="9"/>
      <c r="AQ15" s="9"/>
      <c r="AR15" s="9"/>
      <c r="AS15" s="9"/>
      <c r="AT15" s="10" t="s">
        <v>5</v>
      </c>
    </row>
    <row r="16" spans="1:46" s="2" customFormat="1" x14ac:dyDescent="0.3">
      <c r="B16" s="122">
        <v>1</v>
      </c>
      <c r="C16" s="72"/>
      <c r="D16" s="73"/>
      <c r="E16" s="73"/>
      <c r="F16" s="73"/>
      <c r="G16" s="73"/>
      <c r="H16" s="73"/>
      <c r="I16" s="73"/>
      <c r="J16" s="73"/>
      <c r="K16" s="73"/>
      <c r="L16" s="73"/>
      <c r="M16" s="73"/>
      <c r="N16" s="73"/>
      <c r="O16" s="73"/>
      <c r="P16" s="73"/>
      <c r="Q16" s="73"/>
      <c r="R16" s="73"/>
      <c r="S16" s="73"/>
      <c r="T16" s="73"/>
      <c r="U16" s="73"/>
      <c r="V16" s="74"/>
      <c r="W16" s="75">
        <f t="shared" ref="W16:W21" si="0">SUM(C16:V16)</f>
        <v>0</v>
      </c>
      <c r="X16" s="89" t="str">
        <f>IF(OR(T13="Yes",T13="yes"),1/6*AVERAGE(W$22,AT$22),"")</f>
        <v/>
      </c>
      <c r="Y16" s="125">
        <v>1</v>
      </c>
      <c r="Z16" s="72"/>
      <c r="AA16" s="73"/>
      <c r="AB16" s="73"/>
      <c r="AC16" s="73"/>
      <c r="AD16" s="73"/>
      <c r="AE16" s="73"/>
      <c r="AF16" s="73"/>
      <c r="AG16" s="73"/>
      <c r="AH16" s="73"/>
      <c r="AI16" s="73"/>
      <c r="AJ16" s="73"/>
      <c r="AK16" s="73"/>
      <c r="AL16" s="73"/>
      <c r="AM16" s="73"/>
      <c r="AN16" s="73"/>
      <c r="AO16" s="73"/>
      <c r="AP16" s="73"/>
      <c r="AQ16" s="73"/>
      <c r="AR16" s="73"/>
      <c r="AS16" s="74"/>
      <c r="AT16" s="75">
        <f t="shared" ref="AT16:AT21" si="1">SUM(Z16:AS16)</f>
        <v>0</v>
      </c>
    </row>
    <row r="17" spans="2:46" s="2" customFormat="1" x14ac:dyDescent="0.3">
      <c r="B17" s="123">
        <v>2</v>
      </c>
      <c r="C17" s="76"/>
      <c r="D17" s="77"/>
      <c r="E17" s="77"/>
      <c r="F17" s="77"/>
      <c r="G17" s="77"/>
      <c r="H17" s="77"/>
      <c r="I17" s="77"/>
      <c r="J17" s="77"/>
      <c r="K17" s="77"/>
      <c r="L17" s="77"/>
      <c r="M17" s="77"/>
      <c r="N17" s="77"/>
      <c r="O17" s="77"/>
      <c r="P17" s="77"/>
      <c r="Q17" s="77"/>
      <c r="R17" s="77"/>
      <c r="S17" s="77"/>
      <c r="T17" s="77"/>
      <c r="U17" s="77"/>
      <c r="V17" s="78"/>
      <c r="W17" s="79">
        <f t="shared" si="0"/>
        <v>0</v>
      </c>
      <c r="X17" s="89" t="str">
        <f>IF(OR(T13="Yes",T13="yes"),1/6*AVERAGE(W$22,AT$22),"")</f>
        <v/>
      </c>
      <c r="Y17" s="126">
        <v>2</v>
      </c>
      <c r="Z17" s="76"/>
      <c r="AA17" s="77"/>
      <c r="AB17" s="77"/>
      <c r="AC17" s="77"/>
      <c r="AD17" s="77"/>
      <c r="AE17" s="77"/>
      <c r="AF17" s="77"/>
      <c r="AG17" s="77"/>
      <c r="AH17" s="77"/>
      <c r="AI17" s="77"/>
      <c r="AJ17" s="77"/>
      <c r="AK17" s="77"/>
      <c r="AL17" s="77"/>
      <c r="AM17" s="77"/>
      <c r="AN17" s="77"/>
      <c r="AO17" s="77"/>
      <c r="AP17" s="77"/>
      <c r="AQ17" s="77"/>
      <c r="AR17" s="77"/>
      <c r="AS17" s="78"/>
      <c r="AT17" s="79">
        <f t="shared" si="1"/>
        <v>0</v>
      </c>
    </row>
    <row r="18" spans="2:46" s="2" customFormat="1" x14ac:dyDescent="0.3">
      <c r="B18" s="123">
        <v>3</v>
      </c>
      <c r="C18" s="76"/>
      <c r="D18" s="77"/>
      <c r="E18" s="77"/>
      <c r="F18" s="77"/>
      <c r="G18" s="77"/>
      <c r="H18" s="77"/>
      <c r="I18" s="77"/>
      <c r="J18" s="77"/>
      <c r="K18" s="77"/>
      <c r="L18" s="77"/>
      <c r="M18" s="77"/>
      <c r="N18" s="77"/>
      <c r="O18" s="77"/>
      <c r="P18" s="77"/>
      <c r="Q18" s="77"/>
      <c r="R18" s="77"/>
      <c r="S18" s="77"/>
      <c r="T18" s="77"/>
      <c r="U18" s="77"/>
      <c r="V18" s="78"/>
      <c r="W18" s="79">
        <f t="shared" si="0"/>
        <v>0</v>
      </c>
      <c r="X18" s="89" t="str">
        <f>IF(OR(T13="Yes",T13="yes"),1/6*AVERAGE(W$22,AT$22),"")</f>
        <v/>
      </c>
      <c r="Y18" s="126">
        <v>3</v>
      </c>
      <c r="Z18" s="76"/>
      <c r="AA18" s="77"/>
      <c r="AB18" s="77"/>
      <c r="AC18" s="77"/>
      <c r="AD18" s="77"/>
      <c r="AE18" s="77"/>
      <c r="AF18" s="77"/>
      <c r="AG18" s="77"/>
      <c r="AH18" s="77"/>
      <c r="AI18" s="77"/>
      <c r="AJ18" s="77"/>
      <c r="AK18" s="77"/>
      <c r="AL18" s="77"/>
      <c r="AM18" s="77"/>
      <c r="AN18" s="77"/>
      <c r="AO18" s="77"/>
      <c r="AP18" s="77"/>
      <c r="AQ18" s="77"/>
      <c r="AR18" s="77"/>
      <c r="AS18" s="78"/>
      <c r="AT18" s="79">
        <f t="shared" si="1"/>
        <v>0</v>
      </c>
    </row>
    <row r="19" spans="2:46" s="2" customFormat="1" x14ac:dyDescent="0.3">
      <c r="B19" s="123">
        <v>4</v>
      </c>
      <c r="C19" s="76"/>
      <c r="D19" s="77"/>
      <c r="E19" s="77"/>
      <c r="F19" s="77"/>
      <c r="G19" s="77"/>
      <c r="H19" s="77"/>
      <c r="I19" s="77"/>
      <c r="J19" s="77"/>
      <c r="K19" s="77"/>
      <c r="L19" s="77"/>
      <c r="M19" s="77"/>
      <c r="N19" s="77"/>
      <c r="O19" s="77"/>
      <c r="P19" s="77"/>
      <c r="Q19" s="77"/>
      <c r="R19" s="77"/>
      <c r="S19" s="77"/>
      <c r="T19" s="77"/>
      <c r="U19" s="77"/>
      <c r="V19" s="78"/>
      <c r="W19" s="79">
        <f t="shared" si="0"/>
        <v>0</v>
      </c>
      <c r="X19" s="89" t="str">
        <f>IF(OR(T13="Yes",T13="yes"),1/6*AVERAGE(W$22,AT$22),"")</f>
        <v/>
      </c>
      <c r="Y19" s="126">
        <v>4</v>
      </c>
      <c r="Z19" s="76"/>
      <c r="AA19" s="77"/>
      <c r="AB19" s="77"/>
      <c r="AC19" s="77"/>
      <c r="AD19" s="77"/>
      <c r="AE19" s="77"/>
      <c r="AF19" s="77"/>
      <c r="AG19" s="77"/>
      <c r="AH19" s="77"/>
      <c r="AI19" s="77"/>
      <c r="AJ19" s="77"/>
      <c r="AK19" s="77"/>
      <c r="AL19" s="77"/>
      <c r="AM19" s="77"/>
      <c r="AN19" s="77"/>
      <c r="AO19" s="77"/>
      <c r="AP19" s="77"/>
      <c r="AQ19" s="77"/>
      <c r="AR19" s="77"/>
      <c r="AS19" s="78"/>
      <c r="AT19" s="79">
        <f t="shared" si="1"/>
        <v>0</v>
      </c>
    </row>
    <row r="20" spans="2:46" s="2" customFormat="1" x14ac:dyDescent="0.3">
      <c r="B20" s="123">
        <v>5</v>
      </c>
      <c r="C20" s="76"/>
      <c r="D20" s="77"/>
      <c r="E20" s="77"/>
      <c r="F20" s="77"/>
      <c r="G20" s="77"/>
      <c r="H20" s="77"/>
      <c r="I20" s="77"/>
      <c r="J20" s="77"/>
      <c r="K20" s="77"/>
      <c r="L20" s="77"/>
      <c r="M20" s="77"/>
      <c r="N20" s="77"/>
      <c r="O20" s="77"/>
      <c r="P20" s="77"/>
      <c r="Q20" s="77"/>
      <c r="R20" s="77"/>
      <c r="S20" s="77"/>
      <c r="T20" s="77"/>
      <c r="U20" s="77"/>
      <c r="V20" s="78"/>
      <c r="W20" s="79">
        <f t="shared" si="0"/>
        <v>0</v>
      </c>
      <c r="X20" s="89" t="str">
        <f>IF(OR(T13="Yes",T13="yes"),1/6*AVERAGE(W$22,AT$22),"")</f>
        <v/>
      </c>
      <c r="Y20" s="126">
        <v>5</v>
      </c>
      <c r="Z20" s="76"/>
      <c r="AA20" s="77"/>
      <c r="AB20" s="77"/>
      <c r="AC20" s="77"/>
      <c r="AD20" s="77"/>
      <c r="AE20" s="77"/>
      <c r="AF20" s="77"/>
      <c r="AG20" s="77"/>
      <c r="AH20" s="77"/>
      <c r="AI20" s="77"/>
      <c r="AJ20" s="77"/>
      <c r="AK20" s="77"/>
      <c r="AL20" s="77"/>
      <c r="AM20" s="77"/>
      <c r="AN20" s="77"/>
      <c r="AO20" s="77"/>
      <c r="AP20" s="77"/>
      <c r="AQ20" s="77"/>
      <c r="AR20" s="77"/>
      <c r="AS20" s="78"/>
      <c r="AT20" s="79">
        <f t="shared" si="1"/>
        <v>0</v>
      </c>
    </row>
    <row r="21" spans="2:46" s="2" customFormat="1" ht="15" thickBot="1" x14ac:dyDescent="0.35">
      <c r="B21" s="123">
        <v>6</v>
      </c>
      <c r="C21" s="76"/>
      <c r="D21" s="77"/>
      <c r="E21" s="77"/>
      <c r="F21" s="77"/>
      <c r="G21" s="77"/>
      <c r="H21" s="77"/>
      <c r="I21" s="77"/>
      <c r="J21" s="77"/>
      <c r="K21" s="77"/>
      <c r="L21" s="77"/>
      <c r="M21" s="77"/>
      <c r="N21" s="77"/>
      <c r="O21" s="77"/>
      <c r="P21" s="77"/>
      <c r="Q21" s="77"/>
      <c r="R21" s="77"/>
      <c r="S21" s="77"/>
      <c r="T21" s="77"/>
      <c r="U21" s="77"/>
      <c r="V21" s="78"/>
      <c r="W21" s="79">
        <f t="shared" si="0"/>
        <v>0</v>
      </c>
      <c r="X21" s="89" t="str">
        <f>IF(OR(T13="Yes",T13="yes"),1/6*AVERAGE(W$22,AT$22),"")</f>
        <v/>
      </c>
      <c r="Y21" s="126">
        <v>6</v>
      </c>
      <c r="Z21" s="76"/>
      <c r="AA21" s="77"/>
      <c r="AB21" s="77"/>
      <c r="AC21" s="77"/>
      <c r="AD21" s="77"/>
      <c r="AE21" s="77"/>
      <c r="AF21" s="77"/>
      <c r="AG21" s="77"/>
      <c r="AH21" s="77"/>
      <c r="AI21" s="77"/>
      <c r="AJ21" s="77"/>
      <c r="AK21" s="77"/>
      <c r="AL21" s="77"/>
      <c r="AM21" s="77"/>
      <c r="AN21" s="77"/>
      <c r="AO21" s="77"/>
      <c r="AP21" s="77"/>
      <c r="AQ21" s="77"/>
      <c r="AR21" s="77"/>
      <c r="AS21" s="78"/>
      <c r="AT21" s="79">
        <f t="shared" si="1"/>
        <v>0</v>
      </c>
    </row>
    <row r="22" spans="2:46" s="3" customFormat="1" x14ac:dyDescent="0.3">
      <c r="T22" s="102"/>
      <c r="U22" s="102"/>
      <c r="V22" s="103" t="s">
        <v>24</v>
      </c>
      <c r="W22" s="101">
        <f>SUM(W16:W21)</f>
        <v>0</v>
      </c>
      <c r="AQ22" s="102"/>
      <c r="AR22" s="102"/>
      <c r="AS22" s="103" t="s">
        <v>24</v>
      </c>
      <c r="AT22" s="101">
        <f>SUM(AT16:AT21)</f>
        <v>0</v>
      </c>
    </row>
    <row r="23" spans="2:46" s="3" customFormat="1" x14ac:dyDescent="0.3"/>
    <row r="24" spans="2:46" s="3" customFormat="1" x14ac:dyDescent="0.3"/>
    <row r="25" spans="2:46" s="3" customFormat="1" x14ac:dyDescent="0.3"/>
    <row r="26" spans="2:46" s="3" customFormat="1" x14ac:dyDescent="0.3"/>
    <row r="27" spans="2:46" s="3" customFormat="1" x14ac:dyDescent="0.3"/>
    <row r="28" spans="2:46" s="3" customFormat="1" x14ac:dyDescent="0.3"/>
    <row r="29" spans="2:46" s="3" customFormat="1" x14ac:dyDescent="0.3"/>
  </sheetData>
  <sheetProtection algorithmName="SHA-512" hashValue="dwzATxUIKFhRO5HVm7nOTLZ8STDdjY6W+9A2CfYxS+e/3KpJIx9Ylw/kK7ENA6OUQFDo6jAtlWUTZQqrlJ3g3A==" saltValue="MU6Y9bN37xBTg2iSMKIH/w==" spinCount="100000" sheet="1" objects="1" scenarios="1"/>
  <mergeCells count="12">
    <mergeCell ref="AB15:AJ15"/>
    <mergeCell ref="U4:W4"/>
    <mergeCell ref="V6:Y6"/>
    <mergeCell ref="C7:O7"/>
    <mergeCell ref="P7:AE7"/>
    <mergeCell ref="AF7:AG7"/>
    <mergeCell ref="C8:AG12"/>
    <mergeCell ref="H13:S13"/>
    <mergeCell ref="T13:V13"/>
    <mergeCell ref="C15:D15"/>
    <mergeCell ref="E15:M15"/>
    <mergeCell ref="Z15:AA15"/>
  </mergeCells>
  <dataValidations count="3">
    <dataValidation type="list" errorStyle="information" allowBlank="1" showInputMessage="1" errorTitle="To roll the dice," error="choose or type 'ROLL'." promptTitle="Choose or type 'ROLL' or 'R'" prompt="to roll the dice." sqref="U4:W4" xr:uid="{C9B6AA80-42BD-48EC-A4F7-BB844B4ED74B}">
      <formula1>"Roll,R,Roll,Roll,Roll,r,roll"</formula1>
    </dataValidation>
    <dataValidation type="whole" errorStyle="warning" allowBlank="1" showErrorMessage="1" errorTitle="Must be between 1 and 5" error="The computer will use 3 if you don't correct this." sqref="AF7:AG7" xr:uid="{5CC0D622-B66F-4613-9BFA-4D52BD5C1931}">
      <formula1>1</formula1>
      <formula2>6</formula2>
    </dataValidation>
    <dataValidation type="list" errorStyle="warning" allowBlank="1" showErrorMessage="1" errorTitle="Choose or Type" error="Yes or No._x000a_Default is No" sqref="T13:V13" xr:uid="{C0DF42C3-E6EC-486A-9004-A4D56C156FED}">
      <formula1>"Yes,yes,No,no"</formula1>
    </dataValidation>
  </dataValidations>
  <pageMargins left="0.70866141732283472" right="0.70866141732283472" top="0.74803149606299213" bottom="0.74803149606299213" header="0.31496062992125984" footer="0.31496062992125984"/>
  <pageSetup paperSize="9" scale="69" orientation="landscape" r:id="rId1"/>
  <headerFooter>
    <oddFooter>&amp;L&amp;P of &amp;N&amp;C&amp;F  &amp;A
&amp;D    &amp;T&amp;R(C) 2018 M G Specialist Education
BareFacedMaths.co.uk</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310F55-CAFA-4E44-B40D-CD9F7DD5EF02}">
  <sheetPr>
    <pageSetUpPr fitToPage="1"/>
  </sheetPr>
  <dimension ref="A1:AT29"/>
  <sheetViews>
    <sheetView showGridLines="0" showRowColHeaders="0" workbookViewId="0">
      <selection activeCell="U4" sqref="U4:W4"/>
    </sheetView>
  </sheetViews>
  <sheetFormatPr defaultRowHeight="14.4" x14ac:dyDescent="0.3"/>
  <cols>
    <col min="1" max="1" width="4.44140625" customWidth="1"/>
    <col min="2" max="2" width="10" customWidth="1"/>
    <col min="3" max="22" width="3.33203125" customWidth="1"/>
    <col min="23" max="23" width="10.33203125" customWidth="1"/>
    <col min="24" max="24" width="10.21875" customWidth="1"/>
    <col min="25" max="25" width="10" customWidth="1"/>
    <col min="26" max="45" width="3.33203125" customWidth="1"/>
    <col min="46" max="46" width="11.109375" customWidth="1"/>
  </cols>
  <sheetData>
    <row r="1" spans="1:46" s="40" customFormat="1" ht="7.2" customHeight="1" x14ac:dyDescent="0.4">
      <c r="C1" s="40">
        <f ca="1">W1+INT(RANDBETWEEN(1,6-W1))</f>
        <v>6</v>
      </c>
      <c r="D1" s="40">
        <f ca="1">IF(U1=2,0,IF(E1&gt;1,C1,INT(RANDBETWEEN(1,6))))</f>
        <v>6</v>
      </c>
      <c r="E1" s="40">
        <f ca="1">INT(RANDBETWEEN(1,4))</f>
        <v>4</v>
      </c>
      <c r="J1" s="70"/>
      <c r="K1" s="70"/>
      <c r="L1" s="70"/>
      <c r="U1" s="71">
        <f>IF(ISODD(W22+AT22),2,1)</f>
        <v>1</v>
      </c>
      <c r="V1" s="71"/>
      <c r="W1" s="71">
        <f>IF(OR(AF7&lt;2,AF7&gt;5),3,AF7)</f>
        <v>3</v>
      </c>
      <c r="X1" s="71"/>
      <c r="AA1" s="40">
        <f ca="1">IF(U1=1,0,INT(RANDBETWEEN(1,6)))</f>
        <v>0</v>
      </c>
      <c r="AQ1" s="109"/>
    </row>
    <row r="2" spans="1:46" s="38" customFormat="1" ht="6.6" customHeight="1" thickBot="1" x14ac:dyDescent="0.45">
      <c r="J2" s="1"/>
      <c r="K2" s="1"/>
      <c r="L2" s="1"/>
      <c r="AG2" s="1"/>
      <c r="AH2" s="1"/>
      <c r="AI2" s="1"/>
      <c r="AQ2" s="105"/>
    </row>
    <row r="3" spans="1:46" s="38" customFormat="1" ht="34.950000000000003" customHeight="1" thickTop="1" x14ac:dyDescent="0.3">
      <c r="C3" s="43"/>
      <c r="D3" s="44" t="str">
        <f ca="1">IF(OR($D$1&gt;3,$D$1=2),"O","")</f>
        <v>O</v>
      </c>
      <c r="E3" s="44"/>
      <c r="F3" s="44"/>
      <c r="G3" s="44"/>
      <c r="H3" s="44" t="str">
        <f ca="1">IF($D$1&gt;2,"O","")</f>
        <v>O</v>
      </c>
      <c r="I3" s="45"/>
      <c r="M3" s="111"/>
      <c r="N3" s="111"/>
      <c r="O3" s="111"/>
      <c r="P3" s="111"/>
      <c r="Q3" s="111"/>
      <c r="R3" s="111"/>
      <c r="S3" s="111"/>
      <c r="Z3" s="46"/>
      <c r="AA3" s="47" t="str">
        <f ca="1">IF(OR($AA$1&gt;3,$AA$1=2),"O","")</f>
        <v/>
      </c>
      <c r="AB3" s="47"/>
      <c r="AC3" s="47"/>
      <c r="AD3" s="47"/>
      <c r="AE3" s="47" t="str">
        <f ca="1">IF($AA$1&gt;2,"O","")</f>
        <v/>
      </c>
      <c r="AF3" s="48"/>
      <c r="AI3" s="105"/>
      <c r="AJ3" s="108"/>
      <c r="AK3" s="108"/>
      <c r="AL3" s="108"/>
      <c r="AM3" s="108"/>
      <c r="AN3" s="108"/>
      <c r="AO3" s="108"/>
      <c r="AP3" s="108"/>
      <c r="AQ3" s="105"/>
    </row>
    <row r="4" spans="1:46" s="38" customFormat="1" ht="34.950000000000003" customHeight="1" x14ac:dyDescent="0.5">
      <c r="C4" s="49"/>
      <c r="D4" s="50" t="str">
        <f ca="1">IF($D$1=6,"O","")</f>
        <v>O</v>
      </c>
      <c r="E4" s="50"/>
      <c r="F4" s="50" t="str">
        <f ca="1">IF(ISODD($D$1),"O","")</f>
        <v/>
      </c>
      <c r="G4" s="50"/>
      <c r="H4" s="50" t="str">
        <f ca="1">IF($D$1=6,"O","")</f>
        <v>O</v>
      </c>
      <c r="I4" s="51"/>
      <c r="M4" s="111"/>
      <c r="N4" s="111"/>
      <c r="O4" s="111"/>
      <c r="P4" s="111"/>
      <c r="Q4" s="111"/>
      <c r="R4" s="111"/>
      <c r="S4" s="111"/>
      <c r="U4" s="140" t="s">
        <v>0</v>
      </c>
      <c r="V4" s="140"/>
      <c r="W4" s="140"/>
      <c r="X4" s="52"/>
      <c r="Z4" s="53"/>
      <c r="AA4" s="54" t="str">
        <f ca="1">IF($AA$1=6,"O","")</f>
        <v/>
      </c>
      <c r="AB4" s="54"/>
      <c r="AC4" s="54" t="str">
        <f ca="1">IF(ISODD($AA$1),"O","")</f>
        <v/>
      </c>
      <c r="AD4" s="54"/>
      <c r="AE4" s="54" t="str">
        <f ca="1">IF($AA$1=6,"O","")</f>
        <v/>
      </c>
      <c r="AF4" s="55"/>
      <c r="AI4" s="105"/>
      <c r="AJ4" s="108"/>
      <c r="AK4" s="108"/>
      <c r="AL4" s="108"/>
      <c r="AM4" s="108"/>
      <c r="AN4" s="108"/>
      <c r="AO4" s="108"/>
      <c r="AP4" s="108"/>
      <c r="AQ4" s="105"/>
    </row>
    <row r="5" spans="1:46" s="38" customFormat="1" ht="34.950000000000003" customHeight="1" thickBot="1" x14ac:dyDescent="0.35">
      <c r="C5" s="56"/>
      <c r="D5" s="57" t="str">
        <f ca="1">IF($D$1&gt;2,"O","")</f>
        <v>O</v>
      </c>
      <c r="E5" s="57"/>
      <c r="F5" s="57"/>
      <c r="G5" s="57"/>
      <c r="H5" s="57" t="str">
        <f ca="1">IF(OR($D$1&gt;3,$D$1=2),"O","")</f>
        <v>O</v>
      </c>
      <c r="I5" s="58"/>
      <c r="K5" s="40"/>
      <c r="M5" s="111"/>
      <c r="N5" s="111"/>
      <c r="O5" s="111"/>
      <c r="P5" s="111"/>
      <c r="Q5" s="111"/>
      <c r="R5" s="111"/>
      <c r="S5" s="111"/>
      <c r="Z5" s="59"/>
      <c r="AA5" s="60" t="str">
        <f ca="1">IF($AA$1&gt;2,"O","")</f>
        <v/>
      </c>
      <c r="AB5" s="60"/>
      <c r="AC5" s="60"/>
      <c r="AD5" s="60"/>
      <c r="AE5" s="60" t="str">
        <f ca="1">IF(OR($AA$1&gt;3,$AA$1=2),"O","")</f>
        <v/>
      </c>
      <c r="AF5" s="61"/>
      <c r="AH5" s="40"/>
      <c r="AI5" s="105"/>
      <c r="AJ5" s="108"/>
      <c r="AK5" s="108"/>
      <c r="AL5" s="108"/>
      <c r="AM5" s="108"/>
      <c r="AN5" s="108"/>
      <c r="AO5" s="108"/>
      <c r="AP5" s="108"/>
      <c r="AQ5" s="105"/>
    </row>
    <row r="6" spans="1:46" s="38" customFormat="1" ht="21" customHeight="1" thickTop="1" thickBot="1" x14ac:dyDescent="0.55000000000000004">
      <c r="J6" s="39"/>
      <c r="K6" s="39"/>
      <c r="L6" s="39"/>
      <c r="R6" s="62"/>
      <c r="V6" s="141" t="s">
        <v>4</v>
      </c>
      <c r="W6" s="141"/>
      <c r="X6" s="141"/>
      <c r="Y6" s="141"/>
      <c r="Z6" s="63" t="s">
        <v>10</v>
      </c>
      <c r="AA6" s="63"/>
      <c r="AG6" s="39"/>
      <c r="AH6" s="39"/>
      <c r="AI6" s="39"/>
      <c r="AK6" s="112"/>
      <c r="AL6" s="112"/>
      <c r="AM6" s="112"/>
      <c r="AN6" s="112"/>
      <c r="AO6" s="112"/>
      <c r="AP6" s="112"/>
      <c r="AQ6" s="112"/>
      <c r="AR6" s="105"/>
    </row>
    <row r="7" spans="1:46" s="2" customFormat="1" ht="21.6" customHeight="1" thickTop="1" thickBot="1" x14ac:dyDescent="0.45">
      <c r="A7" s="42"/>
      <c r="B7" s="42"/>
      <c r="C7" s="142" t="s">
        <v>12</v>
      </c>
      <c r="D7" s="142"/>
      <c r="E7" s="142"/>
      <c r="F7" s="142"/>
      <c r="G7" s="142"/>
      <c r="H7" s="142"/>
      <c r="I7" s="142"/>
      <c r="J7" s="142"/>
      <c r="K7" s="142"/>
      <c r="L7" s="142"/>
      <c r="M7" s="142"/>
      <c r="N7" s="142"/>
      <c r="O7" s="142"/>
      <c r="P7" s="143" t="s">
        <v>11</v>
      </c>
      <c r="Q7" s="143"/>
      <c r="R7" s="143"/>
      <c r="S7" s="143"/>
      <c r="T7" s="143"/>
      <c r="U7" s="143"/>
      <c r="V7" s="143"/>
      <c r="W7" s="143"/>
      <c r="X7" s="143"/>
      <c r="Y7" s="143"/>
      <c r="Z7" s="143"/>
      <c r="AA7" s="143"/>
      <c r="AB7" s="143"/>
      <c r="AC7" s="143"/>
      <c r="AD7" s="143"/>
      <c r="AE7" s="144"/>
      <c r="AF7" s="145">
        <v>3</v>
      </c>
      <c r="AG7" s="146"/>
      <c r="AH7" s="62"/>
      <c r="AI7" s="42"/>
      <c r="AJ7" s="42"/>
      <c r="AK7" s="113"/>
      <c r="AL7" s="114"/>
      <c r="AM7" s="114"/>
      <c r="AN7" s="114"/>
      <c r="AO7" s="114"/>
      <c r="AP7" s="114"/>
      <c r="AQ7" s="114"/>
      <c r="AR7" s="115"/>
      <c r="AS7" s="42"/>
      <c r="AT7" s="42"/>
    </row>
    <row r="8" spans="1:46" s="2" customFormat="1" ht="10.95" customHeight="1" thickTop="1" x14ac:dyDescent="0.3">
      <c r="C8" s="147" t="s">
        <v>27</v>
      </c>
      <c r="D8" s="147"/>
      <c r="E8" s="147"/>
      <c r="F8" s="147"/>
      <c r="G8" s="147"/>
      <c r="H8" s="147"/>
      <c r="I8" s="147"/>
      <c r="J8" s="147"/>
      <c r="K8" s="147"/>
      <c r="L8" s="147"/>
      <c r="M8" s="147"/>
      <c r="N8" s="147"/>
      <c r="O8" s="147"/>
      <c r="P8" s="147"/>
      <c r="Q8" s="147"/>
      <c r="R8" s="147"/>
      <c r="S8" s="147"/>
      <c r="T8" s="147"/>
      <c r="U8" s="147"/>
      <c r="V8" s="147"/>
      <c r="W8" s="147"/>
      <c r="X8" s="147"/>
      <c r="Y8" s="147"/>
      <c r="Z8" s="147"/>
      <c r="AA8" s="147"/>
      <c r="AB8" s="147"/>
      <c r="AC8" s="147"/>
      <c r="AD8" s="147"/>
      <c r="AE8" s="147"/>
      <c r="AF8" s="147"/>
      <c r="AG8" s="147"/>
      <c r="AH8" s="5"/>
      <c r="AI8" s="5"/>
      <c r="AJ8" s="5"/>
      <c r="AK8" s="116"/>
      <c r="AL8" s="116"/>
      <c r="AM8" s="116"/>
      <c r="AN8" s="116"/>
      <c r="AO8" s="116"/>
      <c r="AP8" s="116"/>
      <c r="AQ8" s="117"/>
      <c r="AR8" s="118"/>
    </row>
    <row r="9" spans="1:46" s="2" customFormat="1" ht="10.95" customHeight="1" x14ac:dyDescent="0.3">
      <c r="C9" s="147"/>
      <c r="D9" s="147"/>
      <c r="E9" s="147"/>
      <c r="F9" s="147"/>
      <c r="G9" s="147"/>
      <c r="H9" s="147"/>
      <c r="I9" s="147"/>
      <c r="J9" s="147"/>
      <c r="K9" s="147"/>
      <c r="L9" s="147"/>
      <c r="M9" s="147"/>
      <c r="N9" s="147"/>
      <c r="O9" s="147"/>
      <c r="P9" s="147"/>
      <c r="Q9" s="147"/>
      <c r="R9" s="147"/>
      <c r="S9" s="147"/>
      <c r="T9" s="147"/>
      <c r="U9" s="147"/>
      <c r="V9" s="147"/>
      <c r="W9" s="147"/>
      <c r="X9" s="147"/>
      <c r="Y9" s="147"/>
      <c r="Z9" s="147"/>
      <c r="AA9" s="147"/>
      <c r="AB9" s="147"/>
      <c r="AC9" s="147"/>
      <c r="AD9" s="147"/>
      <c r="AE9" s="147"/>
      <c r="AF9" s="147"/>
      <c r="AG9" s="147"/>
      <c r="AH9" s="5"/>
      <c r="AI9" s="5"/>
      <c r="AJ9" s="5"/>
      <c r="AK9" s="116"/>
      <c r="AL9" s="116"/>
      <c r="AM9" s="116"/>
      <c r="AN9" s="116"/>
      <c r="AO9" s="116"/>
      <c r="AP9" s="116"/>
      <c r="AQ9" s="117"/>
      <c r="AR9" s="118"/>
    </row>
    <row r="10" spans="1:46" s="2" customFormat="1" ht="10.95" customHeight="1" x14ac:dyDescent="0.3">
      <c r="C10" s="147"/>
      <c r="D10" s="147"/>
      <c r="E10" s="147"/>
      <c r="F10" s="147"/>
      <c r="G10" s="147"/>
      <c r="H10" s="147"/>
      <c r="I10" s="147"/>
      <c r="J10" s="147"/>
      <c r="K10" s="147"/>
      <c r="L10" s="147"/>
      <c r="M10" s="147"/>
      <c r="N10" s="147"/>
      <c r="O10" s="147"/>
      <c r="P10" s="147"/>
      <c r="Q10" s="147"/>
      <c r="R10" s="147"/>
      <c r="S10" s="147"/>
      <c r="T10" s="147"/>
      <c r="U10" s="147"/>
      <c r="V10" s="147"/>
      <c r="W10" s="147"/>
      <c r="X10" s="147"/>
      <c r="Y10" s="147"/>
      <c r="Z10" s="147"/>
      <c r="AA10" s="147"/>
      <c r="AB10" s="147"/>
      <c r="AC10" s="147"/>
      <c r="AD10" s="147"/>
      <c r="AE10" s="147"/>
      <c r="AF10" s="147"/>
      <c r="AG10" s="147"/>
      <c r="AH10" s="5"/>
      <c r="AI10" s="5"/>
      <c r="AJ10" s="5"/>
      <c r="AK10" s="116"/>
      <c r="AL10" s="116"/>
      <c r="AM10" s="116"/>
      <c r="AN10" s="116"/>
      <c r="AO10" s="116"/>
      <c r="AP10" s="116"/>
      <c r="AQ10" s="117"/>
      <c r="AR10" s="118"/>
    </row>
    <row r="11" spans="1:46" s="2" customFormat="1" ht="10.95" customHeight="1" x14ac:dyDescent="0.3">
      <c r="C11" s="147"/>
      <c r="D11" s="147"/>
      <c r="E11" s="147"/>
      <c r="F11" s="147"/>
      <c r="G11" s="147"/>
      <c r="H11" s="147"/>
      <c r="I11" s="147"/>
      <c r="J11" s="147"/>
      <c r="K11" s="147"/>
      <c r="L11" s="147"/>
      <c r="M11" s="147"/>
      <c r="N11" s="147"/>
      <c r="O11" s="147"/>
      <c r="P11" s="147"/>
      <c r="Q11" s="147"/>
      <c r="R11" s="147"/>
      <c r="S11" s="147"/>
      <c r="T11" s="147"/>
      <c r="U11" s="147"/>
      <c r="V11" s="147"/>
      <c r="W11" s="147"/>
      <c r="X11" s="147"/>
      <c r="Y11" s="147"/>
      <c r="Z11" s="147"/>
      <c r="AA11" s="147"/>
      <c r="AB11" s="147"/>
      <c r="AC11" s="147"/>
      <c r="AD11" s="147"/>
      <c r="AE11" s="147"/>
      <c r="AF11" s="147"/>
      <c r="AG11" s="147"/>
      <c r="AH11" s="5"/>
      <c r="AI11" s="5"/>
      <c r="AJ11" s="5"/>
      <c r="AK11" s="116"/>
      <c r="AL11" s="116"/>
      <c r="AM11" s="116"/>
      <c r="AN11" s="116"/>
      <c r="AO11" s="116"/>
      <c r="AP11" s="116"/>
      <c r="AQ11" s="117"/>
      <c r="AR11" s="118"/>
    </row>
    <row r="12" spans="1:46" s="2" customFormat="1" ht="10.95" customHeight="1" thickBot="1" x14ac:dyDescent="0.35">
      <c r="C12" s="147"/>
      <c r="D12" s="147"/>
      <c r="E12" s="147"/>
      <c r="F12" s="147"/>
      <c r="G12" s="147"/>
      <c r="H12" s="147"/>
      <c r="I12" s="147"/>
      <c r="J12" s="147"/>
      <c r="K12" s="147"/>
      <c r="L12" s="147"/>
      <c r="M12" s="147"/>
      <c r="N12" s="147"/>
      <c r="O12" s="147"/>
      <c r="P12" s="147"/>
      <c r="Q12" s="147"/>
      <c r="R12" s="147"/>
      <c r="S12" s="147"/>
      <c r="T12" s="147"/>
      <c r="U12" s="147"/>
      <c r="V12" s="147"/>
      <c r="W12" s="147"/>
      <c r="X12" s="147"/>
      <c r="Y12" s="147"/>
      <c r="Z12" s="147"/>
      <c r="AA12" s="147"/>
      <c r="AB12" s="147"/>
      <c r="AC12" s="147"/>
      <c r="AD12" s="147"/>
      <c r="AE12" s="147"/>
      <c r="AF12" s="147"/>
      <c r="AG12" s="147"/>
      <c r="AH12" s="5"/>
      <c r="AI12" s="5"/>
      <c r="AJ12" s="5"/>
      <c r="AK12" s="116"/>
      <c r="AL12" s="116"/>
      <c r="AM12" s="116"/>
      <c r="AN12" s="116"/>
      <c r="AO12" s="116"/>
      <c r="AP12" s="116"/>
      <c r="AQ12" s="117"/>
      <c r="AR12" s="118"/>
    </row>
    <row r="13" spans="1:46" s="2" customFormat="1" ht="14.4" customHeight="1" thickBot="1" x14ac:dyDescent="0.4">
      <c r="B13" s="119" t="s">
        <v>28</v>
      </c>
      <c r="C13" s="5"/>
      <c r="D13" s="5"/>
      <c r="E13" s="5"/>
      <c r="F13" s="5"/>
      <c r="G13" s="5"/>
      <c r="H13" s="130" t="s">
        <v>22</v>
      </c>
      <c r="I13" s="130"/>
      <c r="J13" s="130"/>
      <c r="K13" s="130"/>
      <c r="L13" s="130"/>
      <c r="M13" s="130"/>
      <c r="N13" s="130"/>
      <c r="O13" s="130"/>
      <c r="P13" s="130"/>
      <c r="Q13" s="130"/>
      <c r="R13" s="130"/>
      <c r="S13" s="131"/>
      <c r="T13" s="132" t="s">
        <v>23</v>
      </c>
      <c r="U13" s="133"/>
      <c r="V13" s="134"/>
      <c r="W13" s="5"/>
      <c r="X13" s="87" t="str">
        <f>IF(OR(T13="Yes",T13="yes"),"Theoretical","")</f>
        <v/>
      </c>
      <c r="Y13" s="124" t="s">
        <v>29</v>
      </c>
      <c r="AK13" s="117"/>
      <c r="AL13" s="117"/>
      <c r="AM13" s="117"/>
      <c r="AN13" s="117"/>
      <c r="AO13" s="117"/>
      <c r="AP13" s="117"/>
      <c r="AQ13" s="117"/>
      <c r="AR13" s="118"/>
    </row>
    <row r="14" spans="1:46" s="2" customFormat="1" ht="15" customHeight="1" thickBot="1" x14ac:dyDescent="0.4">
      <c r="B14" s="120"/>
      <c r="C14" s="4"/>
      <c r="D14" s="4"/>
      <c r="E14" s="4"/>
      <c r="F14" s="4"/>
      <c r="G14" s="4"/>
      <c r="H14" s="4"/>
      <c r="I14" s="4"/>
      <c r="J14" s="4"/>
      <c r="K14" s="4"/>
      <c r="L14" s="4"/>
      <c r="M14" s="4"/>
      <c r="N14" s="4"/>
      <c r="O14" s="4"/>
      <c r="P14" s="4"/>
      <c r="Q14" s="4"/>
      <c r="R14" s="4"/>
      <c r="S14" s="4"/>
      <c r="T14" s="4"/>
      <c r="U14" s="4"/>
      <c r="V14" s="4"/>
      <c r="W14" s="4"/>
      <c r="X14" s="88" t="str">
        <f>IF(OR(T13="Yes",T13="yes"),"Expected","")</f>
        <v/>
      </c>
      <c r="Y14" s="120"/>
      <c r="Z14" s="4"/>
      <c r="AA14" s="4"/>
      <c r="AB14" s="4"/>
      <c r="AC14" s="4"/>
      <c r="AD14" s="4"/>
      <c r="AE14" s="4"/>
      <c r="AF14" s="4"/>
      <c r="AG14" s="4"/>
      <c r="AH14" s="4"/>
      <c r="AI14" s="4"/>
      <c r="AJ14" s="4"/>
      <c r="AK14" s="4"/>
      <c r="AL14" s="4"/>
      <c r="AM14" s="4"/>
      <c r="AN14" s="4"/>
      <c r="AO14" s="4"/>
      <c r="AP14" s="4"/>
      <c r="AQ14" s="4"/>
      <c r="AR14" s="4"/>
      <c r="AS14" s="4"/>
      <c r="AT14" s="4"/>
    </row>
    <row r="15" spans="1:46" s="2" customFormat="1" ht="15" thickBot="1" x14ac:dyDescent="0.35">
      <c r="B15" s="121" t="s">
        <v>26</v>
      </c>
      <c r="C15" s="135" t="s">
        <v>2</v>
      </c>
      <c r="D15" s="136"/>
      <c r="E15" s="137" t="s">
        <v>7</v>
      </c>
      <c r="F15" s="137"/>
      <c r="G15" s="137"/>
      <c r="H15" s="137"/>
      <c r="I15" s="137"/>
      <c r="J15" s="137"/>
      <c r="K15" s="137"/>
      <c r="L15" s="137"/>
      <c r="M15" s="137"/>
      <c r="N15" s="9"/>
      <c r="O15" s="9"/>
      <c r="P15" s="9"/>
      <c r="Q15" s="9"/>
      <c r="R15" s="9"/>
      <c r="S15" s="9"/>
      <c r="T15" s="9"/>
      <c r="U15" s="9"/>
      <c r="V15" s="9"/>
      <c r="W15" s="10" t="s">
        <v>5</v>
      </c>
      <c r="X15" s="88" t="str">
        <f>IF(OR(T13="Yes",T13="yes"),"Frequency","")</f>
        <v/>
      </c>
      <c r="Y15" s="121" t="s">
        <v>26</v>
      </c>
      <c r="Z15" s="138" t="s">
        <v>2</v>
      </c>
      <c r="AA15" s="139"/>
      <c r="AB15" s="137" t="s">
        <v>7</v>
      </c>
      <c r="AC15" s="137"/>
      <c r="AD15" s="137"/>
      <c r="AE15" s="137"/>
      <c r="AF15" s="137"/>
      <c r="AG15" s="137"/>
      <c r="AH15" s="137"/>
      <c r="AI15" s="137"/>
      <c r="AJ15" s="137"/>
      <c r="AK15" s="9"/>
      <c r="AL15" s="9"/>
      <c r="AM15" s="9"/>
      <c r="AN15" s="9"/>
      <c r="AO15" s="9"/>
      <c r="AP15" s="9"/>
      <c r="AQ15" s="9"/>
      <c r="AR15" s="9"/>
      <c r="AS15" s="9"/>
      <c r="AT15" s="10" t="s">
        <v>5</v>
      </c>
    </row>
    <row r="16" spans="1:46" s="2" customFormat="1" x14ac:dyDescent="0.3">
      <c r="B16" s="122">
        <v>1</v>
      </c>
      <c r="C16" s="72"/>
      <c r="D16" s="73"/>
      <c r="E16" s="73"/>
      <c r="F16" s="73"/>
      <c r="G16" s="73"/>
      <c r="H16" s="73"/>
      <c r="I16" s="73"/>
      <c r="J16" s="73"/>
      <c r="K16" s="73"/>
      <c r="L16" s="73"/>
      <c r="M16" s="73"/>
      <c r="N16" s="73"/>
      <c r="O16" s="73"/>
      <c r="P16" s="73"/>
      <c r="Q16" s="73"/>
      <c r="R16" s="73"/>
      <c r="S16" s="73"/>
      <c r="T16" s="73"/>
      <c r="U16" s="73"/>
      <c r="V16" s="74"/>
      <c r="W16" s="75">
        <f t="shared" ref="W16:W21" si="0">SUM(C16:V16)</f>
        <v>0</v>
      </c>
      <c r="X16" s="89" t="str">
        <f>IF(OR(T13="Yes",T13="yes"),1/6*AVERAGE(W$22,AT$22),"")</f>
        <v/>
      </c>
      <c r="Y16" s="125">
        <v>1</v>
      </c>
      <c r="Z16" s="72"/>
      <c r="AA16" s="73"/>
      <c r="AB16" s="73"/>
      <c r="AC16" s="73"/>
      <c r="AD16" s="73"/>
      <c r="AE16" s="73"/>
      <c r="AF16" s="73"/>
      <c r="AG16" s="73"/>
      <c r="AH16" s="73"/>
      <c r="AI16" s="73"/>
      <c r="AJ16" s="73"/>
      <c r="AK16" s="73"/>
      <c r="AL16" s="73"/>
      <c r="AM16" s="73"/>
      <c r="AN16" s="73"/>
      <c r="AO16" s="73"/>
      <c r="AP16" s="73"/>
      <c r="AQ16" s="73"/>
      <c r="AR16" s="73"/>
      <c r="AS16" s="74"/>
      <c r="AT16" s="75">
        <f t="shared" ref="AT16:AT21" si="1">SUM(Z16:AS16)</f>
        <v>0</v>
      </c>
    </row>
    <row r="17" spans="2:46" s="2" customFormat="1" x14ac:dyDescent="0.3">
      <c r="B17" s="123">
        <v>2</v>
      </c>
      <c r="C17" s="76"/>
      <c r="D17" s="77"/>
      <c r="E17" s="77"/>
      <c r="F17" s="77"/>
      <c r="G17" s="77"/>
      <c r="H17" s="77"/>
      <c r="I17" s="77"/>
      <c r="J17" s="77"/>
      <c r="K17" s="77"/>
      <c r="L17" s="77"/>
      <c r="M17" s="77"/>
      <c r="N17" s="77"/>
      <c r="O17" s="77"/>
      <c r="P17" s="77"/>
      <c r="Q17" s="77"/>
      <c r="R17" s="77"/>
      <c r="S17" s="77"/>
      <c r="T17" s="77"/>
      <c r="U17" s="77"/>
      <c r="V17" s="78"/>
      <c r="W17" s="79">
        <f t="shared" si="0"/>
        <v>0</v>
      </c>
      <c r="X17" s="89" t="str">
        <f>IF(OR(T13="Yes",T13="yes"),1/6*AVERAGE(W$22,AT$22),"")</f>
        <v/>
      </c>
      <c r="Y17" s="126">
        <v>2</v>
      </c>
      <c r="Z17" s="76"/>
      <c r="AA17" s="77"/>
      <c r="AB17" s="77"/>
      <c r="AC17" s="77"/>
      <c r="AD17" s="77"/>
      <c r="AE17" s="77"/>
      <c r="AF17" s="77"/>
      <c r="AG17" s="77"/>
      <c r="AH17" s="77"/>
      <c r="AI17" s="77"/>
      <c r="AJ17" s="77"/>
      <c r="AK17" s="77"/>
      <c r="AL17" s="77"/>
      <c r="AM17" s="77"/>
      <c r="AN17" s="77"/>
      <c r="AO17" s="77"/>
      <c r="AP17" s="77"/>
      <c r="AQ17" s="77"/>
      <c r="AR17" s="77"/>
      <c r="AS17" s="78"/>
      <c r="AT17" s="79">
        <f t="shared" si="1"/>
        <v>0</v>
      </c>
    </row>
    <row r="18" spans="2:46" s="2" customFormat="1" x14ac:dyDescent="0.3">
      <c r="B18" s="123">
        <v>3</v>
      </c>
      <c r="C18" s="76"/>
      <c r="D18" s="77"/>
      <c r="E18" s="77"/>
      <c r="F18" s="77"/>
      <c r="G18" s="77"/>
      <c r="H18" s="77"/>
      <c r="I18" s="77"/>
      <c r="J18" s="77"/>
      <c r="K18" s="77"/>
      <c r="L18" s="77"/>
      <c r="M18" s="77"/>
      <c r="N18" s="77"/>
      <c r="O18" s="77"/>
      <c r="P18" s="77"/>
      <c r="Q18" s="77"/>
      <c r="R18" s="77"/>
      <c r="S18" s="77"/>
      <c r="T18" s="77"/>
      <c r="U18" s="77"/>
      <c r="V18" s="78"/>
      <c r="W18" s="79">
        <f t="shared" si="0"/>
        <v>0</v>
      </c>
      <c r="X18" s="89" t="str">
        <f>IF(OR(T13="Yes",T13="yes"),1/6*AVERAGE(W$22,AT$22),"")</f>
        <v/>
      </c>
      <c r="Y18" s="126">
        <v>3</v>
      </c>
      <c r="Z18" s="76"/>
      <c r="AA18" s="77"/>
      <c r="AB18" s="77"/>
      <c r="AC18" s="77"/>
      <c r="AD18" s="77"/>
      <c r="AE18" s="77"/>
      <c r="AF18" s="77"/>
      <c r="AG18" s="77"/>
      <c r="AH18" s="77"/>
      <c r="AI18" s="77"/>
      <c r="AJ18" s="77"/>
      <c r="AK18" s="77"/>
      <c r="AL18" s="77"/>
      <c r="AM18" s="77"/>
      <c r="AN18" s="77"/>
      <c r="AO18" s="77"/>
      <c r="AP18" s="77"/>
      <c r="AQ18" s="77"/>
      <c r="AR18" s="77"/>
      <c r="AS18" s="78"/>
      <c r="AT18" s="79">
        <f t="shared" si="1"/>
        <v>0</v>
      </c>
    </row>
    <row r="19" spans="2:46" s="2" customFormat="1" x14ac:dyDescent="0.3">
      <c r="B19" s="123">
        <v>4</v>
      </c>
      <c r="C19" s="76"/>
      <c r="D19" s="77"/>
      <c r="E19" s="77"/>
      <c r="F19" s="77"/>
      <c r="G19" s="77"/>
      <c r="H19" s="77"/>
      <c r="I19" s="77"/>
      <c r="J19" s="77"/>
      <c r="K19" s="77"/>
      <c r="L19" s="77"/>
      <c r="M19" s="77"/>
      <c r="N19" s="77"/>
      <c r="O19" s="77"/>
      <c r="P19" s="77"/>
      <c r="Q19" s="77"/>
      <c r="R19" s="77"/>
      <c r="S19" s="77"/>
      <c r="T19" s="77"/>
      <c r="U19" s="77"/>
      <c r="V19" s="78"/>
      <c r="W19" s="79">
        <f t="shared" si="0"/>
        <v>0</v>
      </c>
      <c r="X19" s="89" t="str">
        <f>IF(OR(T13="Yes",T13="yes"),1/6*AVERAGE(W$22,AT$22),"")</f>
        <v/>
      </c>
      <c r="Y19" s="126">
        <v>4</v>
      </c>
      <c r="Z19" s="76"/>
      <c r="AA19" s="77"/>
      <c r="AB19" s="77"/>
      <c r="AC19" s="77"/>
      <c r="AD19" s="77"/>
      <c r="AE19" s="77"/>
      <c r="AF19" s="77"/>
      <c r="AG19" s="77"/>
      <c r="AH19" s="77"/>
      <c r="AI19" s="77"/>
      <c r="AJ19" s="77"/>
      <c r="AK19" s="77"/>
      <c r="AL19" s="77"/>
      <c r="AM19" s="77"/>
      <c r="AN19" s="77"/>
      <c r="AO19" s="77"/>
      <c r="AP19" s="77"/>
      <c r="AQ19" s="77"/>
      <c r="AR19" s="77"/>
      <c r="AS19" s="78"/>
      <c r="AT19" s="79">
        <f t="shared" si="1"/>
        <v>0</v>
      </c>
    </row>
    <row r="20" spans="2:46" s="2" customFormat="1" x14ac:dyDescent="0.3">
      <c r="B20" s="123">
        <v>5</v>
      </c>
      <c r="C20" s="76"/>
      <c r="D20" s="77"/>
      <c r="E20" s="77"/>
      <c r="F20" s="77"/>
      <c r="G20" s="77"/>
      <c r="H20" s="77"/>
      <c r="I20" s="77"/>
      <c r="J20" s="77"/>
      <c r="K20" s="77"/>
      <c r="L20" s="77"/>
      <c r="M20" s="77"/>
      <c r="N20" s="77"/>
      <c r="O20" s="77"/>
      <c r="P20" s="77"/>
      <c r="Q20" s="77"/>
      <c r="R20" s="77"/>
      <c r="S20" s="77"/>
      <c r="T20" s="77"/>
      <c r="U20" s="77"/>
      <c r="V20" s="78"/>
      <c r="W20" s="79">
        <f t="shared" si="0"/>
        <v>0</v>
      </c>
      <c r="X20" s="89" t="str">
        <f>IF(OR(T13="Yes",T13="yes"),1/6*AVERAGE(W$22,AT$22),"")</f>
        <v/>
      </c>
      <c r="Y20" s="126">
        <v>5</v>
      </c>
      <c r="Z20" s="76"/>
      <c r="AA20" s="77"/>
      <c r="AB20" s="77"/>
      <c r="AC20" s="77"/>
      <c r="AD20" s="77"/>
      <c r="AE20" s="77"/>
      <c r="AF20" s="77"/>
      <c r="AG20" s="77"/>
      <c r="AH20" s="77"/>
      <c r="AI20" s="77"/>
      <c r="AJ20" s="77"/>
      <c r="AK20" s="77"/>
      <c r="AL20" s="77"/>
      <c r="AM20" s="77"/>
      <c r="AN20" s="77"/>
      <c r="AO20" s="77"/>
      <c r="AP20" s="77"/>
      <c r="AQ20" s="77"/>
      <c r="AR20" s="77"/>
      <c r="AS20" s="78"/>
      <c r="AT20" s="79">
        <f t="shared" si="1"/>
        <v>0</v>
      </c>
    </row>
    <row r="21" spans="2:46" s="2" customFormat="1" ht="15" thickBot="1" x14ac:dyDescent="0.35">
      <c r="B21" s="123">
        <v>6</v>
      </c>
      <c r="C21" s="76"/>
      <c r="D21" s="77"/>
      <c r="E21" s="77"/>
      <c r="F21" s="77"/>
      <c r="G21" s="77"/>
      <c r="H21" s="77"/>
      <c r="I21" s="77"/>
      <c r="J21" s="77"/>
      <c r="K21" s="77"/>
      <c r="L21" s="77"/>
      <c r="M21" s="77"/>
      <c r="N21" s="77"/>
      <c r="O21" s="77"/>
      <c r="P21" s="77"/>
      <c r="Q21" s="77"/>
      <c r="R21" s="77"/>
      <c r="S21" s="77"/>
      <c r="T21" s="77"/>
      <c r="U21" s="77"/>
      <c r="V21" s="78"/>
      <c r="W21" s="79">
        <f t="shared" si="0"/>
        <v>0</v>
      </c>
      <c r="X21" s="89" t="str">
        <f>IF(OR(T13="Yes",T13="yes"),1/6*AVERAGE(W$22,AT$22),"")</f>
        <v/>
      </c>
      <c r="Y21" s="126">
        <v>6</v>
      </c>
      <c r="Z21" s="76"/>
      <c r="AA21" s="77"/>
      <c r="AB21" s="77"/>
      <c r="AC21" s="77"/>
      <c r="AD21" s="77"/>
      <c r="AE21" s="77"/>
      <c r="AF21" s="77"/>
      <c r="AG21" s="77"/>
      <c r="AH21" s="77"/>
      <c r="AI21" s="77"/>
      <c r="AJ21" s="77"/>
      <c r="AK21" s="77"/>
      <c r="AL21" s="77"/>
      <c r="AM21" s="77"/>
      <c r="AN21" s="77"/>
      <c r="AO21" s="77"/>
      <c r="AP21" s="77"/>
      <c r="AQ21" s="77"/>
      <c r="AR21" s="77"/>
      <c r="AS21" s="78"/>
      <c r="AT21" s="79">
        <f t="shared" si="1"/>
        <v>0</v>
      </c>
    </row>
    <row r="22" spans="2:46" s="3" customFormat="1" x14ac:dyDescent="0.3">
      <c r="T22" s="102"/>
      <c r="U22" s="102"/>
      <c r="V22" s="103" t="s">
        <v>24</v>
      </c>
      <c r="W22" s="101">
        <f>SUM(W16:W21)</f>
        <v>0</v>
      </c>
      <c r="AQ22" s="102"/>
      <c r="AR22" s="102"/>
      <c r="AS22" s="103" t="s">
        <v>24</v>
      </c>
      <c r="AT22" s="101">
        <f>SUM(AT16:AT21)</f>
        <v>0</v>
      </c>
    </row>
    <row r="23" spans="2:46" s="3" customFormat="1" x14ac:dyDescent="0.3"/>
    <row r="24" spans="2:46" s="3" customFormat="1" x14ac:dyDescent="0.3"/>
    <row r="25" spans="2:46" s="3" customFormat="1" x14ac:dyDescent="0.3"/>
    <row r="26" spans="2:46" s="3" customFormat="1" x14ac:dyDescent="0.3"/>
    <row r="27" spans="2:46" s="3" customFormat="1" x14ac:dyDescent="0.3"/>
    <row r="28" spans="2:46" s="3" customFormat="1" x14ac:dyDescent="0.3"/>
    <row r="29" spans="2:46" s="3" customFormat="1" x14ac:dyDescent="0.3"/>
  </sheetData>
  <sheetProtection algorithmName="SHA-512" hashValue="4cO451aB7PMZkY+MfNBUg055idBOnPlLsw6pCUqWrJMyLYXGRZ9+t16fNIXTD3vZOYmoXC2kMYncCm/eG4PRqA==" saltValue="2lBFeOclXQAIvVjW8Vu0Yw==" spinCount="100000" sheet="1" objects="1" scenarios="1"/>
  <mergeCells count="12">
    <mergeCell ref="AB15:AJ15"/>
    <mergeCell ref="U4:W4"/>
    <mergeCell ref="V6:Y6"/>
    <mergeCell ref="C7:O7"/>
    <mergeCell ref="P7:AE7"/>
    <mergeCell ref="AF7:AG7"/>
    <mergeCell ref="C8:AG12"/>
    <mergeCell ref="H13:S13"/>
    <mergeCell ref="T13:V13"/>
    <mergeCell ref="C15:D15"/>
    <mergeCell ref="E15:M15"/>
    <mergeCell ref="Z15:AA15"/>
  </mergeCells>
  <dataValidations count="3">
    <dataValidation type="list" errorStyle="information" allowBlank="1" showInputMessage="1" errorTitle="To roll the dice," error="choose or type 'ROLL'." promptTitle="Choose or type 'ROLL' or 'R'" prompt="to roll the dice." sqref="U4:W4" xr:uid="{5706F331-A991-4957-9FA0-6A6D91ACD27E}">
      <formula1>"Roll,R,Roll,Roll,Roll,r,roll"</formula1>
    </dataValidation>
    <dataValidation type="whole" errorStyle="warning" allowBlank="1" showErrorMessage="1" errorTitle="Must be between 1 and 5" error="The computer will use 3 if you don't correct this." sqref="AF7:AG7" xr:uid="{57D225AF-BF98-4F35-B563-0F971BEC746B}">
      <formula1>1</formula1>
      <formula2>6</formula2>
    </dataValidation>
    <dataValidation type="list" errorStyle="warning" allowBlank="1" showErrorMessage="1" errorTitle="Choose or Type" error="Yes or No._x000a_Default is No" sqref="T13:V13" xr:uid="{531A8F53-594D-4186-A17B-644BD6FA0E4D}">
      <formula1>"Yes,yes,No,no"</formula1>
    </dataValidation>
  </dataValidations>
  <pageMargins left="0.70866141732283472" right="0.70866141732283472" top="0.74803149606299213" bottom="0.74803149606299213" header="0.31496062992125984" footer="0.31496062992125984"/>
  <pageSetup paperSize="9" scale="69" orientation="landscape" r:id="rId1"/>
  <headerFooter>
    <oddFooter>&amp;L&amp;P of &amp;N&amp;C&amp;F  &amp;A
&amp;D    &amp;T&amp;R(C) 2018 M G Specialist Education
BareFacedMaths.co.uk</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789F0B-D87C-47EC-8292-0D0AAB405E1F}">
  <sheetPr>
    <pageSetUpPr fitToPage="1"/>
  </sheetPr>
  <dimension ref="A1:AT29"/>
  <sheetViews>
    <sheetView showGridLines="0" showRowColHeaders="0" workbookViewId="0">
      <selection activeCell="U4" sqref="U4:W4"/>
    </sheetView>
  </sheetViews>
  <sheetFormatPr defaultRowHeight="14.4" x14ac:dyDescent="0.3"/>
  <cols>
    <col min="1" max="1" width="4.44140625" customWidth="1"/>
    <col min="2" max="2" width="10" customWidth="1"/>
    <col min="3" max="22" width="3.33203125" customWidth="1"/>
    <col min="23" max="23" width="10.33203125" customWidth="1"/>
    <col min="24" max="24" width="10.21875" customWidth="1"/>
    <col min="25" max="25" width="10" customWidth="1"/>
    <col min="26" max="45" width="3.33203125" customWidth="1"/>
    <col min="46" max="46" width="11.109375" customWidth="1"/>
  </cols>
  <sheetData>
    <row r="1" spans="1:46" s="40" customFormat="1" ht="7.2" customHeight="1" x14ac:dyDescent="0.4">
      <c r="C1" s="40">
        <f ca="1">W1+INT(RANDBETWEEN(1,6-W1))</f>
        <v>4</v>
      </c>
      <c r="D1" s="40">
        <f ca="1">IF(U1=2,0,IF(E1&gt;1,C1,INT(RANDBETWEEN(1,6))))</f>
        <v>4</v>
      </c>
      <c r="E1" s="40">
        <f ca="1">INT(RANDBETWEEN(1,6))</f>
        <v>6</v>
      </c>
      <c r="J1" s="70"/>
      <c r="K1" s="70"/>
      <c r="L1" s="70"/>
      <c r="U1" s="71">
        <f>IF(ISODD(W22+AT22),2,1)</f>
        <v>1</v>
      </c>
      <c r="V1" s="71"/>
      <c r="W1" s="71">
        <f>IF(OR(AF7&lt;2,AF7&gt;5),3,AF7)</f>
        <v>3</v>
      </c>
      <c r="X1" s="71"/>
      <c r="AA1" s="40">
        <f ca="1">IF(U1=1,0,INT(RANDBETWEEN(1,6)))</f>
        <v>0</v>
      </c>
      <c r="AI1" s="109"/>
      <c r="AJ1" s="109"/>
      <c r="AK1" s="109"/>
      <c r="AL1" s="109"/>
      <c r="AM1" s="109"/>
      <c r="AN1" s="109"/>
      <c r="AO1" s="109"/>
      <c r="AP1" s="109"/>
      <c r="AQ1" s="109"/>
    </row>
    <row r="2" spans="1:46" s="38" customFormat="1" ht="6.6" customHeight="1" thickBot="1" x14ac:dyDescent="0.45">
      <c r="J2" s="1"/>
      <c r="K2" s="1"/>
      <c r="L2" s="1"/>
      <c r="AG2" s="1"/>
      <c r="AH2" s="1"/>
      <c r="AI2" s="110"/>
      <c r="AJ2" s="105"/>
      <c r="AK2" s="105"/>
      <c r="AL2" s="105"/>
      <c r="AM2" s="105"/>
      <c r="AN2" s="105"/>
      <c r="AO2" s="105"/>
      <c r="AP2" s="105"/>
      <c r="AQ2" s="105"/>
    </row>
    <row r="3" spans="1:46" s="38" customFormat="1" ht="34.950000000000003" customHeight="1" thickTop="1" x14ac:dyDescent="0.3">
      <c r="C3" s="43"/>
      <c r="D3" s="44" t="str">
        <f ca="1">IF(OR($D$1&gt;3,$D$1=2),"O","")</f>
        <v>O</v>
      </c>
      <c r="E3" s="44"/>
      <c r="F3" s="44"/>
      <c r="G3" s="44"/>
      <c r="H3" s="44" t="str">
        <f ca="1">IF($D$1&gt;2,"O","")</f>
        <v>O</v>
      </c>
      <c r="I3" s="45"/>
      <c r="M3" s="111"/>
      <c r="N3" s="111"/>
      <c r="O3" s="111"/>
      <c r="P3" s="111"/>
      <c r="Q3" s="111"/>
      <c r="R3" s="111"/>
      <c r="S3" s="111"/>
      <c r="Z3" s="46"/>
      <c r="AA3" s="47" t="str">
        <f ca="1">IF(OR($AA$1&gt;3,$AA$1=2),"O","")</f>
        <v/>
      </c>
      <c r="AB3" s="47"/>
      <c r="AC3" s="47"/>
      <c r="AD3" s="47"/>
      <c r="AE3" s="47" t="str">
        <f ca="1">IF($AA$1&gt;2,"O","")</f>
        <v/>
      </c>
      <c r="AF3" s="48"/>
      <c r="AI3" s="105"/>
      <c r="AJ3" s="108"/>
      <c r="AK3" s="108"/>
      <c r="AL3" s="108"/>
      <c r="AM3" s="108"/>
      <c r="AN3" s="108"/>
      <c r="AO3" s="108"/>
      <c r="AP3" s="108"/>
      <c r="AQ3" s="105"/>
    </row>
    <row r="4" spans="1:46" s="38" customFormat="1" ht="34.950000000000003" customHeight="1" x14ac:dyDescent="0.5">
      <c r="C4" s="49"/>
      <c r="D4" s="50" t="str">
        <f ca="1">IF($D$1=6,"O","")</f>
        <v/>
      </c>
      <c r="E4" s="50"/>
      <c r="F4" s="50" t="str">
        <f ca="1">IF(ISODD($D$1),"O","")</f>
        <v/>
      </c>
      <c r="G4" s="50"/>
      <c r="H4" s="50" t="str">
        <f ca="1">IF($D$1=6,"O","")</f>
        <v/>
      </c>
      <c r="I4" s="51"/>
      <c r="M4" s="111"/>
      <c r="N4" s="111"/>
      <c r="O4" s="111"/>
      <c r="P4" s="111"/>
      <c r="Q4" s="111"/>
      <c r="R4" s="111"/>
      <c r="S4" s="111"/>
      <c r="U4" s="140" t="s">
        <v>0</v>
      </c>
      <c r="V4" s="140"/>
      <c r="W4" s="140"/>
      <c r="X4" s="52"/>
      <c r="Z4" s="53"/>
      <c r="AA4" s="54" t="str">
        <f ca="1">IF($AA$1=6,"O","")</f>
        <v/>
      </c>
      <c r="AB4" s="54"/>
      <c r="AC4" s="54" t="str">
        <f ca="1">IF(ISODD($AA$1),"O","")</f>
        <v/>
      </c>
      <c r="AD4" s="54"/>
      <c r="AE4" s="54" t="str">
        <f ca="1">IF($AA$1=6,"O","")</f>
        <v/>
      </c>
      <c r="AF4" s="55"/>
      <c r="AI4" s="105"/>
      <c r="AJ4" s="108"/>
      <c r="AK4" s="108"/>
      <c r="AL4" s="108"/>
      <c r="AM4" s="108"/>
      <c r="AN4" s="108"/>
      <c r="AO4" s="108"/>
      <c r="AP4" s="108"/>
      <c r="AQ4" s="105"/>
    </row>
    <row r="5" spans="1:46" s="38" customFormat="1" ht="34.950000000000003" customHeight="1" thickBot="1" x14ac:dyDescent="0.35">
      <c r="C5" s="56"/>
      <c r="D5" s="57" t="str">
        <f ca="1">IF($D$1&gt;2,"O","")</f>
        <v>O</v>
      </c>
      <c r="E5" s="57"/>
      <c r="F5" s="57"/>
      <c r="G5" s="57"/>
      <c r="H5" s="57" t="str">
        <f ca="1">IF(OR($D$1&gt;3,$D$1=2),"O","")</f>
        <v>O</v>
      </c>
      <c r="I5" s="58"/>
      <c r="K5" s="40"/>
      <c r="M5" s="111"/>
      <c r="N5" s="111"/>
      <c r="O5" s="111"/>
      <c r="P5" s="111"/>
      <c r="Q5" s="111"/>
      <c r="R5" s="111"/>
      <c r="S5" s="111"/>
      <c r="Z5" s="59"/>
      <c r="AA5" s="60" t="str">
        <f ca="1">IF($AA$1&gt;2,"O","")</f>
        <v/>
      </c>
      <c r="AB5" s="60"/>
      <c r="AC5" s="60"/>
      <c r="AD5" s="60"/>
      <c r="AE5" s="60" t="str">
        <f ca="1">IF(OR($AA$1&gt;3,$AA$1=2),"O","")</f>
        <v/>
      </c>
      <c r="AF5" s="61"/>
      <c r="AH5" s="40"/>
      <c r="AI5" s="105"/>
      <c r="AJ5" s="108"/>
      <c r="AK5" s="108"/>
      <c r="AL5" s="108"/>
      <c r="AM5" s="108"/>
      <c r="AN5" s="108"/>
      <c r="AO5" s="108"/>
      <c r="AP5" s="108"/>
      <c r="AQ5" s="105"/>
    </row>
    <row r="6" spans="1:46" s="38" customFormat="1" ht="21" customHeight="1" thickTop="1" thickBot="1" x14ac:dyDescent="0.55000000000000004">
      <c r="J6" s="39"/>
      <c r="K6" s="39"/>
      <c r="L6" s="39"/>
      <c r="R6" s="62"/>
      <c r="V6" s="141" t="s">
        <v>4</v>
      </c>
      <c r="W6" s="141"/>
      <c r="X6" s="141"/>
      <c r="Y6" s="141"/>
      <c r="Z6" s="63" t="s">
        <v>10</v>
      </c>
      <c r="AA6" s="63"/>
      <c r="AG6" s="39"/>
      <c r="AH6" s="39"/>
      <c r="AI6" s="39"/>
      <c r="AK6" s="112"/>
      <c r="AL6" s="112"/>
      <c r="AM6" s="112"/>
      <c r="AN6" s="112"/>
      <c r="AO6" s="112"/>
      <c r="AP6" s="112"/>
      <c r="AQ6" s="112"/>
      <c r="AR6" s="105"/>
    </row>
    <row r="7" spans="1:46" s="2" customFormat="1" ht="21.6" customHeight="1" thickTop="1" thickBot="1" x14ac:dyDescent="0.45">
      <c r="A7" s="42"/>
      <c r="B7" s="42"/>
      <c r="C7" s="142" t="s">
        <v>12</v>
      </c>
      <c r="D7" s="142"/>
      <c r="E7" s="142"/>
      <c r="F7" s="142"/>
      <c r="G7" s="142"/>
      <c r="H7" s="142"/>
      <c r="I7" s="142"/>
      <c r="J7" s="142"/>
      <c r="K7" s="142"/>
      <c r="L7" s="142"/>
      <c r="M7" s="142"/>
      <c r="N7" s="142"/>
      <c r="O7" s="142"/>
      <c r="P7" s="143" t="s">
        <v>11</v>
      </c>
      <c r="Q7" s="143"/>
      <c r="R7" s="143"/>
      <c r="S7" s="143"/>
      <c r="T7" s="143"/>
      <c r="U7" s="143"/>
      <c r="V7" s="143"/>
      <c r="W7" s="143"/>
      <c r="X7" s="143"/>
      <c r="Y7" s="143"/>
      <c r="Z7" s="143"/>
      <c r="AA7" s="143"/>
      <c r="AB7" s="143"/>
      <c r="AC7" s="143"/>
      <c r="AD7" s="143"/>
      <c r="AE7" s="144"/>
      <c r="AF7" s="145">
        <v>3</v>
      </c>
      <c r="AG7" s="146"/>
      <c r="AH7" s="62"/>
      <c r="AI7" s="42"/>
      <c r="AJ7" s="42"/>
      <c r="AK7" s="113"/>
      <c r="AL7" s="114"/>
      <c r="AM7" s="114"/>
      <c r="AN7" s="114"/>
      <c r="AO7" s="114"/>
      <c r="AP7" s="114"/>
      <c r="AQ7" s="114"/>
      <c r="AR7" s="115"/>
      <c r="AS7" s="42"/>
      <c r="AT7" s="42"/>
    </row>
    <row r="8" spans="1:46" s="2" customFormat="1" ht="10.95" customHeight="1" thickTop="1" x14ac:dyDescent="0.3">
      <c r="C8" s="147" t="s">
        <v>27</v>
      </c>
      <c r="D8" s="147"/>
      <c r="E8" s="147"/>
      <c r="F8" s="147"/>
      <c r="G8" s="147"/>
      <c r="H8" s="147"/>
      <c r="I8" s="147"/>
      <c r="J8" s="147"/>
      <c r="K8" s="147"/>
      <c r="L8" s="147"/>
      <c r="M8" s="147"/>
      <c r="N8" s="147"/>
      <c r="O8" s="147"/>
      <c r="P8" s="147"/>
      <c r="Q8" s="147"/>
      <c r="R8" s="147"/>
      <c r="S8" s="147"/>
      <c r="T8" s="147"/>
      <c r="U8" s="147"/>
      <c r="V8" s="147"/>
      <c r="W8" s="147"/>
      <c r="X8" s="147"/>
      <c r="Y8" s="147"/>
      <c r="Z8" s="147"/>
      <c r="AA8" s="147"/>
      <c r="AB8" s="147"/>
      <c r="AC8" s="147"/>
      <c r="AD8" s="147"/>
      <c r="AE8" s="147"/>
      <c r="AF8" s="147"/>
      <c r="AG8" s="147"/>
      <c r="AH8" s="5"/>
      <c r="AI8" s="5"/>
      <c r="AJ8" s="5"/>
      <c r="AK8" s="116"/>
      <c r="AL8" s="116"/>
      <c r="AM8" s="116"/>
      <c r="AN8" s="116"/>
      <c r="AO8" s="116"/>
      <c r="AP8" s="116"/>
      <c r="AQ8" s="117"/>
      <c r="AR8" s="118"/>
    </row>
    <row r="9" spans="1:46" s="2" customFormat="1" ht="10.95" customHeight="1" x14ac:dyDescent="0.3">
      <c r="C9" s="147"/>
      <c r="D9" s="147"/>
      <c r="E9" s="147"/>
      <c r="F9" s="147"/>
      <c r="G9" s="147"/>
      <c r="H9" s="147"/>
      <c r="I9" s="147"/>
      <c r="J9" s="147"/>
      <c r="K9" s="147"/>
      <c r="L9" s="147"/>
      <c r="M9" s="147"/>
      <c r="N9" s="147"/>
      <c r="O9" s="147"/>
      <c r="P9" s="147"/>
      <c r="Q9" s="147"/>
      <c r="R9" s="147"/>
      <c r="S9" s="147"/>
      <c r="T9" s="147"/>
      <c r="U9" s="147"/>
      <c r="V9" s="147"/>
      <c r="W9" s="147"/>
      <c r="X9" s="147"/>
      <c r="Y9" s="147"/>
      <c r="Z9" s="147"/>
      <c r="AA9" s="147"/>
      <c r="AB9" s="147"/>
      <c r="AC9" s="147"/>
      <c r="AD9" s="147"/>
      <c r="AE9" s="147"/>
      <c r="AF9" s="147"/>
      <c r="AG9" s="147"/>
      <c r="AH9" s="5"/>
      <c r="AI9" s="5"/>
      <c r="AJ9" s="5"/>
      <c r="AK9" s="116"/>
      <c r="AL9" s="116"/>
      <c r="AM9" s="116"/>
      <c r="AN9" s="116"/>
      <c r="AO9" s="116"/>
      <c r="AP9" s="116"/>
      <c r="AQ9" s="117"/>
      <c r="AR9" s="118"/>
    </row>
    <row r="10" spans="1:46" s="2" customFormat="1" ht="10.95" customHeight="1" x14ac:dyDescent="0.3">
      <c r="C10" s="147"/>
      <c r="D10" s="147"/>
      <c r="E10" s="147"/>
      <c r="F10" s="147"/>
      <c r="G10" s="147"/>
      <c r="H10" s="147"/>
      <c r="I10" s="147"/>
      <c r="J10" s="147"/>
      <c r="K10" s="147"/>
      <c r="L10" s="147"/>
      <c r="M10" s="147"/>
      <c r="N10" s="147"/>
      <c r="O10" s="147"/>
      <c r="P10" s="147"/>
      <c r="Q10" s="147"/>
      <c r="R10" s="147"/>
      <c r="S10" s="147"/>
      <c r="T10" s="147"/>
      <c r="U10" s="147"/>
      <c r="V10" s="147"/>
      <c r="W10" s="147"/>
      <c r="X10" s="147"/>
      <c r="Y10" s="147"/>
      <c r="Z10" s="147"/>
      <c r="AA10" s="147"/>
      <c r="AB10" s="147"/>
      <c r="AC10" s="147"/>
      <c r="AD10" s="147"/>
      <c r="AE10" s="147"/>
      <c r="AF10" s="147"/>
      <c r="AG10" s="147"/>
      <c r="AH10" s="5"/>
      <c r="AI10" s="5"/>
      <c r="AJ10" s="5"/>
      <c r="AK10" s="116"/>
      <c r="AL10" s="116"/>
      <c r="AM10" s="116"/>
      <c r="AN10" s="116"/>
      <c r="AO10" s="116"/>
      <c r="AP10" s="116"/>
      <c r="AQ10" s="117"/>
      <c r="AR10" s="118"/>
    </row>
    <row r="11" spans="1:46" s="2" customFormat="1" ht="10.95" customHeight="1" x14ac:dyDescent="0.3">
      <c r="C11" s="147"/>
      <c r="D11" s="147"/>
      <c r="E11" s="147"/>
      <c r="F11" s="147"/>
      <c r="G11" s="147"/>
      <c r="H11" s="147"/>
      <c r="I11" s="147"/>
      <c r="J11" s="147"/>
      <c r="K11" s="147"/>
      <c r="L11" s="147"/>
      <c r="M11" s="147"/>
      <c r="N11" s="147"/>
      <c r="O11" s="147"/>
      <c r="P11" s="147"/>
      <c r="Q11" s="147"/>
      <c r="R11" s="147"/>
      <c r="S11" s="147"/>
      <c r="T11" s="147"/>
      <c r="U11" s="147"/>
      <c r="V11" s="147"/>
      <c r="W11" s="147"/>
      <c r="X11" s="147"/>
      <c r="Y11" s="147"/>
      <c r="Z11" s="147"/>
      <c r="AA11" s="147"/>
      <c r="AB11" s="147"/>
      <c r="AC11" s="147"/>
      <c r="AD11" s="147"/>
      <c r="AE11" s="147"/>
      <c r="AF11" s="147"/>
      <c r="AG11" s="147"/>
      <c r="AH11" s="5"/>
      <c r="AI11" s="5"/>
      <c r="AJ11" s="5"/>
      <c r="AK11" s="116"/>
      <c r="AL11" s="116"/>
      <c r="AM11" s="116"/>
      <c r="AN11" s="116"/>
      <c r="AO11" s="116"/>
      <c r="AP11" s="116"/>
      <c r="AQ11" s="117"/>
      <c r="AR11" s="118"/>
    </row>
    <row r="12" spans="1:46" s="2" customFormat="1" ht="10.95" customHeight="1" thickBot="1" x14ac:dyDescent="0.35">
      <c r="C12" s="147"/>
      <c r="D12" s="147"/>
      <c r="E12" s="147"/>
      <c r="F12" s="147"/>
      <c r="G12" s="147"/>
      <c r="H12" s="147"/>
      <c r="I12" s="147"/>
      <c r="J12" s="147"/>
      <c r="K12" s="147"/>
      <c r="L12" s="147"/>
      <c r="M12" s="147"/>
      <c r="N12" s="147"/>
      <c r="O12" s="147"/>
      <c r="P12" s="147"/>
      <c r="Q12" s="147"/>
      <c r="R12" s="147"/>
      <c r="S12" s="147"/>
      <c r="T12" s="147"/>
      <c r="U12" s="147"/>
      <c r="V12" s="147"/>
      <c r="W12" s="147"/>
      <c r="X12" s="147"/>
      <c r="Y12" s="147"/>
      <c r="Z12" s="147"/>
      <c r="AA12" s="147"/>
      <c r="AB12" s="147"/>
      <c r="AC12" s="147"/>
      <c r="AD12" s="147"/>
      <c r="AE12" s="147"/>
      <c r="AF12" s="147"/>
      <c r="AG12" s="147"/>
      <c r="AH12" s="5"/>
      <c r="AI12" s="5"/>
      <c r="AJ12" s="5"/>
      <c r="AK12" s="116"/>
      <c r="AL12" s="116"/>
      <c r="AM12" s="116"/>
      <c r="AN12" s="116"/>
      <c r="AO12" s="116"/>
      <c r="AP12" s="116"/>
      <c r="AQ12" s="117"/>
      <c r="AR12" s="118"/>
    </row>
    <row r="13" spans="1:46" s="2" customFormat="1" ht="14.4" customHeight="1" thickBot="1" x14ac:dyDescent="0.4">
      <c r="B13" s="119" t="s">
        <v>28</v>
      </c>
      <c r="C13" s="5"/>
      <c r="D13" s="5"/>
      <c r="E13" s="5"/>
      <c r="F13" s="5"/>
      <c r="G13" s="5"/>
      <c r="H13" s="130" t="s">
        <v>22</v>
      </c>
      <c r="I13" s="130"/>
      <c r="J13" s="130"/>
      <c r="K13" s="130"/>
      <c r="L13" s="130"/>
      <c r="M13" s="130"/>
      <c r="N13" s="130"/>
      <c r="O13" s="130"/>
      <c r="P13" s="130"/>
      <c r="Q13" s="130"/>
      <c r="R13" s="130"/>
      <c r="S13" s="131"/>
      <c r="T13" s="132" t="s">
        <v>23</v>
      </c>
      <c r="U13" s="133"/>
      <c r="V13" s="134"/>
      <c r="W13" s="5"/>
      <c r="X13" s="87" t="str">
        <f>IF(OR(T13="Yes",T13="yes"),"Theoretical","")</f>
        <v/>
      </c>
      <c r="Y13" s="124" t="s">
        <v>29</v>
      </c>
      <c r="AK13" s="117"/>
      <c r="AL13" s="117"/>
      <c r="AM13" s="117"/>
      <c r="AN13" s="117"/>
      <c r="AO13" s="117"/>
      <c r="AP13" s="117"/>
      <c r="AQ13" s="117"/>
      <c r="AR13" s="118"/>
    </row>
    <row r="14" spans="1:46" s="2" customFormat="1" ht="15" customHeight="1" thickBot="1" x14ac:dyDescent="0.4">
      <c r="B14" s="120"/>
      <c r="C14" s="4"/>
      <c r="D14" s="4"/>
      <c r="E14" s="4"/>
      <c r="F14" s="4"/>
      <c r="G14" s="4"/>
      <c r="H14" s="4"/>
      <c r="I14" s="4"/>
      <c r="J14" s="4"/>
      <c r="K14" s="4"/>
      <c r="L14" s="4"/>
      <c r="M14" s="4"/>
      <c r="N14" s="4"/>
      <c r="O14" s="4"/>
      <c r="P14" s="4"/>
      <c r="Q14" s="4"/>
      <c r="R14" s="4"/>
      <c r="S14" s="4"/>
      <c r="T14" s="4"/>
      <c r="U14" s="4"/>
      <c r="V14" s="4"/>
      <c r="W14" s="4"/>
      <c r="X14" s="88" t="str">
        <f>IF(OR(T13="Yes",T13="yes"),"Expected","")</f>
        <v/>
      </c>
      <c r="Y14" s="120"/>
      <c r="Z14" s="4"/>
      <c r="AA14" s="4"/>
      <c r="AB14" s="4"/>
      <c r="AC14" s="4"/>
      <c r="AD14" s="4"/>
      <c r="AE14" s="4"/>
      <c r="AF14" s="4"/>
      <c r="AG14" s="4"/>
      <c r="AH14" s="4"/>
      <c r="AI14" s="4"/>
      <c r="AJ14" s="4"/>
      <c r="AK14" s="4"/>
      <c r="AL14" s="4"/>
      <c r="AM14" s="4"/>
      <c r="AN14" s="4"/>
      <c r="AO14" s="4"/>
      <c r="AP14" s="4"/>
      <c r="AQ14" s="4"/>
      <c r="AR14" s="4"/>
      <c r="AS14" s="4"/>
      <c r="AT14" s="4"/>
    </row>
    <row r="15" spans="1:46" s="2" customFormat="1" ht="15" thickBot="1" x14ac:dyDescent="0.35">
      <c r="B15" s="121" t="s">
        <v>26</v>
      </c>
      <c r="C15" s="135" t="s">
        <v>2</v>
      </c>
      <c r="D15" s="136"/>
      <c r="E15" s="137" t="s">
        <v>7</v>
      </c>
      <c r="F15" s="137"/>
      <c r="G15" s="137"/>
      <c r="H15" s="137"/>
      <c r="I15" s="137"/>
      <c r="J15" s="137"/>
      <c r="K15" s="137"/>
      <c r="L15" s="137"/>
      <c r="M15" s="137"/>
      <c r="N15" s="9"/>
      <c r="O15" s="9"/>
      <c r="P15" s="9"/>
      <c r="Q15" s="9"/>
      <c r="R15" s="9"/>
      <c r="S15" s="9"/>
      <c r="T15" s="9"/>
      <c r="U15" s="9"/>
      <c r="V15" s="9"/>
      <c r="W15" s="10" t="s">
        <v>5</v>
      </c>
      <c r="X15" s="88" t="str">
        <f>IF(OR(T13="Yes",T13="yes"),"Frequency","")</f>
        <v/>
      </c>
      <c r="Y15" s="121" t="s">
        <v>26</v>
      </c>
      <c r="Z15" s="138" t="s">
        <v>2</v>
      </c>
      <c r="AA15" s="139"/>
      <c r="AB15" s="137" t="s">
        <v>7</v>
      </c>
      <c r="AC15" s="137"/>
      <c r="AD15" s="137"/>
      <c r="AE15" s="137"/>
      <c r="AF15" s="137"/>
      <c r="AG15" s="137"/>
      <c r="AH15" s="137"/>
      <c r="AI15" s="137"/>
      <c r="AJ15" s="137"/>
      <c r="AK15" s="9"/>
      <c r="AL15" s="9"/>
      <c r="AM15" s="9"/>
      <c r="AN15" s="9"/>
      <c r="AO15" s="9"/>
      <c r="AP15" s="9"/>
      <c r="AQ15" s="9"/>
      <c r="AR15" s="9"/>
      <c r="AS15" s="9"/>
      <c r="AT15" s="10" t="s">
        <v>5</v>
      </c>
    </row>
    <row r="16" spans="1:46" s="2" customFormat="1" x14ac:dyDescent="0.3">
      <c r="B16" s="122">
        <v>1</v>
      </c>
      <c r="C16" s="72"/>
      <c r="D16" s="73"/>
      <c r="E16" s="73"/>
      <c r="F16" s="73"/>
      <c r="G16" s="73"/>
      <c r="H16" s="73"/>
      <c r="I16" s="73"/>
      <c r="J16" s="73"/>
      <c r="K16" s="73"/>
      <c r="L16" s="73"/>
      <c r="M16" s="73"/>
      <c r="N16" s="73"/>
      <c r="O16" s="73"/>
      <c r="P16" s="73"/>
      <c r="Q16" s="73"/>
      <c r="R16" s="73"/>
      <c r="S16" s="73"/>
      <c r="T16" s="73"/>
      <c r="U16" s="73"/>
      <c r="V16" s="74"/>
      <c r="W16" s="75">
        <f t="shared" ref="W16:W21" si="0">SUM(C16:V16)</f>
        <v>0</v>
      </c>
      <c r="X16" s="89" t="str">
        <f>IF(OR(T13="Yes",T13="yes"),1/6*AVERAGE(W$22,AT$22),"")</f>
        <v/>
      </c>
      <c r="Y16" s="125">
        <v>1</v>
      </c>
      <c r="Z16" s="72"/>
      <c r="AA16" s="73"/>
      <c r="AB16" s="73"/>
      <c r="AC16" s="73"/>
      <c r="AD16" s="73"/>
      <c r="AE16" s="73"/>
      <c r="AF16" s="73"/>
      <c r="AG16" s="73"/>
      <c r="AH16" s="73"/>
      <c r="AI16" s="73"/>
      <c r="AJ16" s="73"/>
      <c r="AK16" s="73"/>
      <c r="AL16" s="73"/>
      <c r="AM16" s="73"/>
      <c r="AN16" s="73"/>
      <c r="AO16" s="73"/>
      <c r="AP16" s="73"/>
      <c r="AQ16" s="73"/>
      <c r="AR16" s="73"/>
      <c r="AS16" s="74"/>
      <c r="AT16" s="75">
        <f t="shared" ref="AT16:AT21" si="1">SUM(Z16:AS16)</f>
        <v>0</v>
      </c>
    </row>
    <row r="17" spans="2:46" s="2" customFormat="1" x14ac:dyDescent="0.3">
      <c r="B17" s="123">
        <v>2</v>
      </c>
      <c r="C17" s="76"/>
      <c r="D17" s="77"/>
      <c r="E17" s="77"/>
      <c r="F17" s="77"/>
      <c r="G17" s="77"/>
      <c r="H17" s="77"/>
      <c r="I17" s="77"/>
      <c r="J17" s="77"/>
      <c r="K17" s="77"/>
      <c r="L17" s="77"/>
      <c r="M17" s="77"/>
      <c r="N17" s="77"/>
      <c r="O17" s="77"/>
      <c r="P17" s="77"/>
      <c r="Q17" s="77"/>
      <c r="R17" s="77"/>
      <c r="S17" s="77"/>
      <c r="T17" s="77"/>
      <c r="U17" s="77"/>
      <c r="V17" s="78"/>
      <c r="W17" s="79">
        <f t="shared" si="0"/>
        <v>0</v>
      </c>
      <c r="X17" s="89" t="str">
        <f>IF(OR(T13="Yes",T13="yes"),1/6*AVERAGE(W$22,AT$22),"")</f>
        <v/>
      </c>
      <c r="Y17" s="126">
        <v>2</v>
      </c>
      <c r="Z17" s="76"/>
      <c r="AA17" s="77"/>
      <c r="AB17" s="77"/>
      <c r="AC17" s="77"/>
      <c r="AD17" s="77"/>
      <c r="AE17" s="77"/>
      <c r="AF17" s="77"/>
      <c r="AG17" s="77"/>
      <c r="AH17" s="77"/>
      <c r="AI17" s="77"/>
      <c r="AJ17" s="77"/>
      <c r="AK17" s="77"/>
      <c r="AL17" s="77"/>
      <c r="AM17" s="77"/>
      <c r="AN17" s="77"/>
      <c r="AO17" s="77"/>
      <c r="AP17" s="77"/>
      <c r="AQ17" s="77"/>
      <c r="AR17" s="77"/>
      <c r="AS17" s="78"/>
      <c r="AT17" s="79">
        <f t="shared" si="1"/>
        <v>0</v>
      </c>
    </row>
    <row r="18" spans="2:46" s="2" customFormat="1" x14ac:dyDescent="0.3">
      <c r="B18" s="123">
        <v>3</v>
      </c>
      <c r="C18" s="76"/>
      <c r="D18" s="77"/>
      <c r="E18" s="77"/>
      <c r="F18" s="77"/>
      <c r="G18" s="77"/>
      <c r="H18" s="77"/>
      <c r="I18" s="77"/>
      <c r="J18" s="77"/>
      <c r="K18" s="77"/>
      <c r="L18" s="77"/>
      <c r="M18" s="77"/>
      <c r="N18" s="77"/>
      <c r="O18" s="77"/>
      <c r="P18" s="77"/>
      <c r="Q18" s="77"/>
      <c r="R18" s="77"/>
      <c r="S18" s="77"/>
      <c r="T18" s="77"/>
      <c r="U18" s="77"/>
      <c r="V18" s="78"/>
      <c r="W18" s="79">
        <f t="shared" si="0"/>
        <v>0</v>
      </c>
      <c r="X18" s="89" t="str">
        <f>IF(OR(T13="Yes",T13="yes"),1/6*AVERAGE(W$22,AT$22),"")</f>
        <v/>
      </c>
      <c r="Y18" s="126">
        <v>3</v>
      </c>
      <c r="Z18" s="76"/>
      <c r="AA18" s="77"/>
      <c r="AB18" s="77"/>
      <c r="AC18" s="77"/>
      <c r="AD18" s="77"/>
      <c r="AE18" s="77"/>
      <c r="AF18" s="77"/>
      <c r="AG18" s="77"/>
      <c r="AH18" s="77"/>
      <c r="AI18" s="77"/>
      <c r="AJ18" s="77"/>
      <c r="AK18" s="77"/>
      <c r="AL18" s="77"/>
      <c r="AM18" s="77"/>
      <c r="AN18" s="77"/>
      <c r="AO18" s="77"/>
      <c r="AP18" s="77"/>
      <c r="AQ18" s="77"/>
      <c r="AR18" s="77"/>
      <c r="AS18" s="78"/>
      <c r="AT18" s="79">
        <f t="shared" si="1"/>
        <v>0</v>
      </c>
    </row>
    <row r="19" spans="2:46" s="2" customFormat="1" x14ac:dyDescent="0.3">
      <c r="B19" s="123">
        <v>4</v>
      </c>
      <c r="C19" s="76"/>
      <c r="D19" s="77"/>
      <c r="E19" s="77"/>
      <c r="F19" s="77"/>
      <c r="G19" s="77"/>
      <c r="H19" s="77"/>
      <c r="I19" s="77"/>
      <c r="J19" s="77"/>
      <c r="K19" s="77"/>
      <c r="L19" s="77"/>
      <c r="M19" s="77"/>
      <c r="N19" s="77"/>
      <c r="O19" s="77"/>
      <c r="P19" s="77"/>
      <c r="Q19" s="77"/>
      <c r="R19" s="77"/>
      <c r="S19" s="77"/>
      <c r="T19" s="77"/>
      <c r="U19" s="77"/>
      <c r="V19" s="78"/>
      <c r="W19" s="79">
        <f t="shared" si="0"/>
        <v>0</v>
      </c>
      <c r="X19" s="89" t="str">
        <f>IF(OR(T13="Yes",T13="yes"),1/6*AVERAGE(W$22,AT$22),"")</f>
        <v/>
      </c>
      <c r="Y19" s="126">
        <v>4</v>
      </c>
      <c r="Z19" s="76"/>
      <c r="AA19" s="77"/>
      <c r="AB19" s="77"/>
      <c r="AC19" s="77"/>
      <c r="AD19" s="77"/>
      <c r="AE19" s="77"/>
      <c r="AF19" s="77"/>
      <c r="AG19" s="77"/>
      <c r="AH19" s="77"/>
      <c r="AI19" s="77"/>
      <c r="AJ19" s="77"/>
      <c r="AK19" s="77"/>
      <c r="AL19" s="77"/>
      <c r="AM19" s="77"/>
      <c r="AN19" s="77"/>
      <c r="AO19" s="77"/>
      <c r="AP19" s="77"/>
      <c r="AQ19" s="77"/>
      <c r="AR19" s="77"/>
      <c r="AS19" s="78"/>
      <c r="AT19" s="79">
        <f t="shared" si="1"/>
        <v>0</v>
      </c>
    </row>
    <row r="20" spans="2:46" s="2" customFormat="1" x14ac:dyDescent="0.3">
      <c r="B20" s="123">
        <v>5</v>
      </c>
      <c r="C20" s="76"/>
      <c r="D20" s="77"/>
      <c r="E20" s="77"/>
      <c r="F20" s="77"/>
      <c r="G20" s="77"/>
      <c r="H20" s="77"/>
      <c r="I20" s="77"/>
      <c r="J20" s="77"/>
      <c r="K20" s="77"/>
      <c r="L20" s="77"/>
      <c r="M20" s="77"/>
      <c r="N20" s="77"/>
      <c r="O20" s="77"/>
      <c r="P20" s="77"/>
      <c r="Q20" s="77"/>
      <c r="R20" s="77"/>
      <c r="S20" s="77"/>
      <c r="T20" s="77"/>
      <c r="U20" s="77"/>
      <c r="V20" s="78"/>
      <c r="W20" s="79">
        <f t="shared" si="0"/>
        <v>0</v>
      </c>
      <c r="X20" s="89" t="str">
        <f>IF(OR(T13="Yes",T13="yes"),1/6*AVERAGE(W$22,AT$22),"")</f>
        <v/>
      </c>
      <c r="Y20" s="126">
        <v>5</v>
      </c>
      <c r="Z20" s="76"/>
      <c r="AA20" s="77"/>
      <c r="AB20" s="77"/>
      <c r="AC20" s="77"/>
      <c r="AD20" s="77"/>
      <c r="AE20" s="77"/>
      <c r="AF20" s="77"/>
      <c r="AG20" s="77"/>
      <c r="AH20" s="77"/>
      <c r="AI20" s="77"/>
      <c r="AJ20" s="77"/>
      <c r="AK20" s="77"/>
      <c r="AL20" s="77"/>
      <c r="AM20" s="77"/>
      <c r="AN20" s="77"/>
      <c r="AO20" s="77"/>
      <c r="AP20" s="77"/>
      <c r="AQ20" s="77"/>
      <c r="AR20" s="77"/>
      <c r="AS20" s="78"/>
      <c r="AT20" s="79">
        <f t="shared" si="1"/>
        <v>0</v>
      </c>
    </row>
    <row r="21" spans="2:46" s="2" customFormat="1" ht="15" thickBot="1" x14ac:dyDescent="0.35">
      <c r="B21" s="123">
        <v>6</v>
      </c>
      <c r="C21" s="76"/>
      <c r="D21" s="77"/>
      <c r="E21" s="77"/>
      <c r="F21" s="77"/>
      <c r="G21" s="77"/>
      <c r="H21" s="77"/>
      <c r="I21" s="77"/>
      <c r="J21" s="77"/>
      <c r="K21" s="77"/>
      <c r="L21" s="77"/>
      <c r="M21" s="77"/>
      <c r="N21" s="77"/>
      <c r="O21" s="77"/>
      <c r="P21" s="77"/>
      <c r="Q21" s="77"/>
      <c r="R21" s="77"/>
      <c r="S21" s="77"/>
      <c r="T21" s="77"/>
      <c r="U21" s="77"/>
      <c r="V21" s="78"/>
      <c r="W21" s="79">
        <f t="shared" si="0"/>
        <v>0</v>
      </c>
      <c r="X21" s="89" t="str">
        <f>IF(OR(T13="Yes",T13="yes"),1/6*AVERAGE(W$22,AT$22),"")</f>
        <v/>
      </c>
      <c r="Y21" s="126">
        <v>6</v>
      </c>
      <c r="Z21" s="76"/>
      <c r="AA21" s="77"/>
      <c r="AB21" s="77"/>
      <c r="AC21" s="77"/>
      <c r="AD21" s="77"/>
      <c r="AE21" s="77"/>
      <c r="AF21" s="77"/>
      <c r="AG21" s="77"/>
      <c r="AH21" s="77"/>
      <c r="AI21" s="77"/>
      <c r="AJ21" s="77"/>
      <c r="AK21" s="77"/>
      <c r="AL21" s="77"/>
      <c r="AM21" s="77"/>
      <c r="AN21" s="77"/>
      <c r="AO21" s="77"/>
      <c r="AP21" s="77"/>
      <c r="AQ21" s="77"/>
      <c r="AR21" s="77"/>
      <c r="AS21" s="78"/>
      <c r="AT21" s="79">
        <f t="shared" si="1"/>
        <v>0</v>
      </c>
    </row>
    <row r="22" spans="2:46" s="3" customFormat="1" x14ac:dyDescent="0.3">
      <c r="T22" s="102"/>
      <c r="U22" s="102"/>
      <c r="V22" s="103" t="s">
        <v>24</v>
      </c>
      <c r="W22" s="101">
        <f>SUM(W16:W21)</f>
        <v>0</v>
      </c>
      <c r="AQ22" s="102"/>
      <c r="AR22" s="102"/>
      <c r="AS22" s="103" t="s">
        <v>24</v>
      </c>
      <c r="AT22" s="101">
        <f>SUM(AT16:AT21)</f>
        <v>0</v>
      </c>
    </row>
    <row r="23" spans="2:46" s="3" customFormat="1" x14ac:dyDescent="0.3"/>
    <row r="24" spans="2:46" s="3" customFormat="1" x14ac:dyDescent="0.3"/>
    <row r="25" spans="2:46" s="3" customFormat="1" x14ac:dyDescent="0.3"/>
    <row r="26" spans="2:46" s="3" customFormat="1" x14ac:dyDescent="0.3"/>
    <row r="27" spans="2:46" s="3" customFormat="1" x14ac:dyDescent="0.3"/>
    <row r="28" spans="2:46" s="3" customFormat="1" x14ac:dyDescent="0.3"/>
    <row r="29" spans="2:46" s="3" customFormat="1" x14ac:dyDescent="0.3"/>
  </sheetData>
  <sheetProtection algorithmName="SHA-512" hashValue="df5/EDcNIsl+QBFYdpFXJVbpUY8MO+bKJVm3NOI3k+hkHgvaY3k4WAg/kti0KhZqqiongV0orfBpLRsNpPvipQ==" saltValue="xlUAzsZIEwwiQ6T8pjcKcg==" spinCount="100000" sheet="1" objects="1" scenarios="1"/>
  <mergeCells count="12">
    <mergeCell ref="AB15:AJ15"/>
    <mergeCell ref="U4:W4"/>
    <mergeCell ref="V6:Y6"/>
    <mergeCell ref="C7:O7"/>
    <mergeCell ref="P7:AE7"/>
    <mergeCell ref="AF7:AG7"/>
    <mergeCell ref="C8:AG12"/>
    <mergeCell ref="H13:S13"/>
    <mergeCell ref="T13:V13"/>
    <mergeCell ref="C15:D15"/>
    <mergeCell ref="E15:M15"/>
    <mergeCell ref="Z15:AA15"/>
  </mergeCells>
  <dataValidations count="3">
    <dataValidation type="list" errorStyle="information" allowBlank="1" showInputMessage="1" errorTitle="To roll the dice," error="choose or type 'ROLL'." promptTitle="Choose or type 'ROLL' or 'R'" prompt="to roll the dice." sqref="U4:W4" xr:uid="{F3DE79EF-A086-4C7E-8C25-E926D099BDB1}">
      <formula1>"Roll,R,Roll,Roll,Roll,r,roll"</formula1>
    </dataValidation>
    <dataValidation type="whole" errorStyle="warning" allowBlank="1" showErrorMessage="1" errorTitle="Must be between 1 and 5" error="The computer will use 3 if you don't correct this." sqref="AF7:AG7" xr:uid="{5AE6C58F-A9DF-4C20-B3A9-21A55D086D92}">
      <formula1>1</formula1>
      <formula2>6</formula2>
    </dataValidation>
    <dataValidation type="list" errorStyle="warning" allowBlank="1" showErrorMessage="1" errorTitle="Choose or Type" error="Yes or No._x000a_Default is No" sqref="T13:V13" xr:uid="{61DBA946-5D77-460E-8664-68C3948AE353}">
      <formula1>"Yes,yes,No,no"</formula1>
    </dataValidation>
  </dataValidations>
  <pageMargins left="0.70866141732283472" right="0.70866141732283472" top="0.74803149606299213" bottom="0.74803149606299213" header="0.31496062992125984" footer="0.31496062992125984"/>
  <pageSetup paperSize="9" scale="69" orientation="landscape" r:id="rId1"/>
  <headerFooter>
    <oddFooter>&amp;L&amp;P of &amp;N&amp;C&amp;F  &amp;A
&amp;D    &amp;T&amp;R(C) 2018 M G Specialist Education
BareFacedMaths.co.uk</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4CB5C4-91FD-4C3E-B012-4F8F31A67640}">
  <sheetPr>
    <pageSetUpPr fitToPage="1"/>
  </sheetPr>
  <dimension ref="A1:AT34"/>
  <sheetViews>
    <sheetView showGridLines="0" showRowColHeaders="0" workbookViewId="0">
      <selection activeCell="U4" sqref="U4:W4"/>
    </sheetView>
  </sheetViews>
  <sheetFormatPr defaultRowHeight="14.4" x14ac:dyDescent="0.3"/>
  <cols>
    <col min="1" max="1" width="4.44140625" customWidth="1"/>
    <col min="2" max="2" width="8.88671875" customWidth="1"/>
    <col min="3" max="22" width="3.33203125" customWidth="1"/>
    <col min="23" max="23" width="10.33203125" customWidth="1"/>
    <col min="24" max="24" width="10.21875" customWidth="1"/>
    <col min="26" max="45" width="3.33203125" customWidth="1"/>
    <col min="46" max="46" width="11.109375" customWidth="1"/>
  </cols>
  <sheetData>
    <row r="1" spans="1:46" s="40" customFormat="1" ht="7.2" customHeight="1" x14ac:dyDescent="0.4">
      <c r="D1" s="40">
        <f ca="1">IF(U1=2,0,INT(RANDBETWEEN(1,6)))</f>
        <v>5</v>
      </c>
      <c r="J1" s="70"/>
      <c r="K1" s="70"/>
      <c r="L1" s="70"/>
      <c r="N1" s="40">
        <f ca="1">IF(U1=2,0,INT(RANDBETWEEN(1,6)))</f>
        <v>3</v>
      </c>
      <c r="U1" s="71">
        <f>IF(ISODD(W27+AT27),2,1)</f>
        <v>1</v>
      </c>
      <c r="V1" s="71"/>
      <c r="W1" s="71">
        <f>IF(OR(AF7&lt;2,AF7&gt;5),3,AF7)</f>
        <v>3</v>
      </c>
      <c r="X1" s="71"/>
      <c r="Z1" s="40">
        <f ca="1">W1+INT(RANDBETWEEN(1,6-W1))</f>
        <v>5</v>
      </c>
      <c r="AA1" s="40">
        <f ca="1">IF(U1&lt;2,0,IF(AB1&gt;1,Z1,INT(RANDBETWEEN(1,6))))</f>
        <v>0</v>
      </c>
      <c r="AB1" s="40">
        <f ca="1">INT(RANDBETWEEN(1,2))</f>
        <v>2</v>
      </c>
      <c r="AK1" s="40">
        <f ca="1">IF(U1=1,0,INT(RANDBETWEEN(1,6)))</f>
        <v>0</v>
      </c>
    </row>
    <row r="2" spans="1:46" s="38" customFormat="1" ht="6.6" customHeight="1" thickBot="1" x14ac:dyDescent="0.45">
      <c r="J2" s="1"/>
      <c r="K2" s="1"/>
      <c r="L2" s="1"/>
      <c r="AG2" s="1"/>
      <c r="AH2" s="1"/>
      <c r="AI2" s="1"/>
    </row>
    <row r="3" spans="1:46" s="38" customFormat="1" ht="34.950000000000003" customHeight="1" thickTop="1" x14ac:dyDescent="0.3">
      <c r="C3" s="43"/>
      <c r="D3" s="44" t="str">
        <f ca="1">IF(OR($D$1&gt;3,$D$1=2),"O","")</f>
        <v>O</v>
      </c>
      <c r="E3" s="44"/>
      <c r="F3" s="44"/>
      <c r="G3" s="44"/>
      <c r="H3" s="44" t="str">
        <f ca="1">IF($D$1&gt;2,"O","")</f>
        <v>O</v>
      </c>
      <c r="I3" s="45"/>
      <c r="M3" s="43"/>
      <c r="N3" s="44" t="str">
        <f ca="1">IF(OR($N$1&gt;3,$N$1=2),"O","")</f>
        <v/>
      </c>
      <c r="O3" s="44"/>
      <c r="P3" s="44"/>
      <c r="Q3" s="44"/>
      <c r="R3" s="44" t="str">
        <f ca="1">IF($N$1&gt;2,"O","")</f>
        <v>O</v>
      </c>
      <c r="S3" s="45"/>
      <c r="Z3" s="46"/>
      <c r="AA3" s="47" t="str">
        <f ca="1">IF(OR($AA$1&gt;3,$AA$1=2),"O","")</f>
        <v/>
      </c>
      <c r="AB3" s="47"/>
      <c r="AC3" s="47"/>
      <c r="AD3" s="47"/>
      <c r="AE3" s="47" t="str">
        <f ca="1">IF($AA$1&gt;2,"O","")</f>
        <v/>
      </c>
      <c r="AF3" s="48"/>
      <c r="AJ3" s="46"/>
      <c r="AK3" s="47" t="str">
        <f ca="1">IF(OR($AK$1&gt;3,$AK$1=2),"O","")</f>
        <v/>
      </c>
      <c r="AL3" s="47"/>
      <c r="AM3" s="47"/>
      <c r="AN3" s="47"/>
      <c r="AO3" s="47" t="str">
        <f ca="1">IF($AK$1&gt;2,"O","")</f>
        <v/>
      </c>
      <c r="AP3" s="48"/>
    </row>
    <row r="4" spans="1:46" s="38" customFormat="1" ht="34.950000000000003" customHeight="1" x14ac:dyDescent="0.5">
      <c r="C4" s="49"/>
      <c r="D4" s="50" t="str">
        <f ca="1">IF($D$1=6,"O","")</f>
        <v/>
      </c>
      <c r="E4" s="50"/>
      <c r="F4" s="50" t="str">
        <f ca="1">IF(ISODD($D$1),"O","")</f>
        <v>O</v>
      </c>
      <c r="G4" s="50"/>
      <c r="H4" s="50" t="str">
        <f ca="1">IF($D$1=6,"O","")</f>
        <v/>
      </c>
      <c r="I4" s="51"/>
      <c r="M4" s="49"/>
      <c r="N4" s="50" t="str">
        <f ca="1">IF($N$1=6,"O","")</f>
        <v/>
      </c>
      <c r="O4" s="50"/>
      <c r="P4" s="50" t="str">
        <f ca="1">IF(ISODD($N$1),"O","")</f>
        <v>O</v>
      </c>
      <c r="Q4" s="50"/>
      <c r="R4" s="50" t="str">
        <f ca="1">IF($N$1=6,"O","")</f>
        <v/>
      </c>
      <c r="S4" s="51"/>
      <c r="U4" s="140" t="s">
        <v>0</v>
      </c>
      <c r="V4" s="140"/>
      <c r="W4" s="140"/>
      <c r="X4" s="52"/>
      <c r="Z4" s="53"/>
      <c r="AA4" s="54" t="str">
        <f ca="1">IF($AA$1=6,"O","")</f>
        <v/>
      </c>
      <c r="AB4" s="54"/>
      <c r="AC4" s="54" t="str">
        <f ca="1">IF(ISODD($AA$1),"O","")</f>
        <v/>
      </c>
      <c r="AD4" s="54"/>
      <c r="AE4" s="54" t="str">
        <f ca="1">IF($AA$1=6,"O","")</f>
        <v/>
      </c>
      <c r="AF4" s="55"/>
      <c r="AJ4" s="53"/>
      <c r="AK4" s="54" t="str">
        <f ca="1">IF($AK$1=6,"O","")</f>
        <v/>
      </c>
      <c r="AL4" s="54"/>
      <c r="AM4" s="54" t="str">
        <f ca="1">IF(ISODD($AK$1),"O","")</f>
        <v/>
      </c>
      <c r="AN4" s="54"/>
      <c r="AO4" s="54" t="str">
        <f ca="1">IF($AK$1=6,"O","")</f>
        <v/>
      </c>
      <c r="AP4" s="55"/>
    </row>
    <row r="5" spans="1:46" s="38" customFormat="1" ht="34.950000000000003" customHeight="1" thickBot="1" x14ac:dyDescent="0.35">
      <c r="C5" s="56"/>
      <c r="D5" s="57" t="str">
        <f ca="1">IF($D$1&gt;2,"O","")</f>
        <v>O</v>
      </c>
      <c r="E5" s="57"/>
      <c r="F5" s="57"/>
      <c r="G5" s="57"/>
      <c r="H5" s="57" t="str">
        <f ca="1">IF(OR($D$1&gt;3,$D$1=2),"O","")</f>
        <v>O</v>
      </c>
      <c r="I5" s="58"/>
      <c r="K5" s="40"/>
      <c r="M5" s="56"/>
      <c r="N5" s="57" t="str">
        <f ca="1">IF($N$1&gt;2,"O","")</f>
        <v>O</v>
      </c>
      <c r="O5" s="57"/>
      <c r="P5" s="57"/>
      <c r="Q5" s="57"/>
      <c r="R5" s="57" t="str">
        <f ca="1">IF(OR($N$1&gt;3,$N$1=2),"O","")</f>
        <v/>
      </c>
      <c r="S5" s="58"/>
      <c r="Z5" s="59"/>
      <c r="AA5" s="60" t="str">
        <f ca="1">IF($AA$1&gt;2,"O","")</f>
        <v/>
      </c>
      <c r="AB5" s="60"/>
      <c r="AC5" s="60"/>
      <c r="AD5" s="60"/>
      <c r="AE5" s="60" t="str">
        <f ca="1">IF(OR($AA$1&gt;3,$AA$1=2),"O","")</f>
        <v/>
      </c>
      <c r="AF5" s="61"/>
      <c r="AH5" s="40"/>
      <c r="AJ5" s="59"/>
      <c r="AK5" s="60" t="str">
        <f ca="1">IF($AK$1&gt;2,"O","")</f>
        <v/>
      </c>
      <c r="AL5" s="60"/>
      <c r="AM5" s="60"/>
      <c r="AN5" s="60"/>
      <c r="AO5" s="60" t="str">
        <f ca="1">IF(OR($AK$1&gt;3,$AK$1=2),"O","")</f>
        <v/>
      </c>
      <c r="AP5" s="61"/>
    </row>
    <row r="6" spans="1:46" s="38" customFormat="1" ht="21" customHeight="1" thickTop="1" thickBot="1" x14ac:dyDescent="0.55000000000000004">
      <c r="J6" s="39"/>
      <c r="K6" s="39"/>
      <c r="L6" s="39"/>
      <c r="R6" s="62"/>
      <c r="V6" s="141" t="s">
        <v>4</v>
      </c>
      <c r="W6" s="141"/>
      <c r="X6" s="141"/>
      <c r="Y6" s="141"/>
      <c r="Z6" s="63" t="s">
        <v>10</v>
      </c>
      <c r="AA6" s="63"/>
      <c r="AG6" s="39"/>
      <c r="AH6" s="39"/>
      <c r="AI6" s="39"/>
      <c r="AK6" s="64" t="s">
        <v>9</v>
      </c>
      <c r="AL6" s="64"/>
      <c r="AM6" s="64"/>
      <c r="AN6" s="64"/>
      <c r="AO6" s="64"/>
      <c r="AP6" s="64"/>
      <c r="AQ6" s="64"/>
    </row>
    <row r="7" spans="1:46" s="2" customFormat="1" ht="21.6" customHeight="1" thickTop="1" thickBot="1" x14ac:dyDescent="0.45">
      <c r="A7" s="42"/>
      <c r="B7" s="42"/>
      <c r="C7" s="142" t="s">
        <v>12</v>
      </c>
      <c r="D7" s="142"/>
      <c r="E7" s="142"/>
      <c r="F7" s="142"/>
      <c r="G7" s="142"/>
      <c r="H7" s="142"/>
      <c r="I7" s="142"/>
      <c r="J7" s="142"/>
      <c r="K7" s="142"/>
      <c r="L7" s="142"/>
      <c r="M7" s="142"/>
      <c r="N7" s="142"/>
      <c r="O7" s="142"/>
      <c r="P7" s="143" t="s">
        <v>11</v>
      </c>
      <c r="Q7" s="143"/>
      <c r="R7" s="143"/>
      <c r="S7" s="143"/>
      <c r="T7" s="143"/>
      <c r="U7" s="143"/>
      <c r="V7" s="143"/>
      <c r="W7" s="143"/>
      <c r="X7" s="143"/>
      <c r="Y7" s="143"/>
      <c r="Z7" s="143"/>
      <c r="AA7" s="143"/>
      <c r="AB7" s="143"/>
      <c r="AC7" s="143"/>
      <c r="AD7" s="143"/>
      <c r="AE7" s="144"/>
      <c r="AF7" s="145">
        <v>3</v>
      </c>
      <c r="AG7" s="146"/>
      <c r="AH7" s="62"/>
      <c r="AI7" s="42"/>
      <c r="AJ7" s="42"/>
      <c r="AK7" s="65" t="s">
        <v>8</v>
      </c>
      <c r="AL7" s="66">
        <v>1</v>
      </c>
      <c r="AM7" s="66">
        <v>2</v>
      </c>
      <c r="AN7" s="66">
        <v>3</v>
      </c>
      <c r="AO7" s="66">
        <v>4</v>
      </c>
      <c r="AP7" s="66">
        <v>5</v>
      </c>
      <c r="AQ7" s="66">
        <v>6</v>
      </c>
      <c r="AR7" s="67"/>
      <c r="AS7" s="42"/>
      <c r="AT7" s="42"/>
    </row>
    <row r="8" spans="1:46" s="2" customFormat="1" ht="10.95" customHeight="1" thickTop="1" x14ac:dyDescent="0.3">
      <c r="C8" s="147" t="s">
        <v>3</v>
      </c>
      <c r="D8" s="147"/>
      <c r="E8" s="147"/>
      <c r="F8" s="147"/>
      <c r="G8" s="147"/>
      <c r="H8" s="147"/>
      <c r="I8" s="147"/>
      <c r="J8" s="147"/>
      <c r="K8" s="147"/>
      <c r="L8" s="147"/>
      <c r="M8" s="147"/>
      <c r="N8" s="147"/>
      <c r="O8" s="147"/>
      <c r="P8" s="147"/>
      <c r="Q8" s="147"/>
      <c r="R8" s="147"/>
      <c r="S8" s="147"/>
      <c r="T8" s="147"/>
      <c r="U8" s="147"/>
      <c r="V8" s="147"/>
      <c r="W8" s="147"/>
      <c r="X8" s="147"/>
      <c r="Y8" s="147"/>
      <c r="Z8" s="147"/>
      <c r="AA8" s="147"/>
      <c r="AB8" s="147"/>
      <c r="AC8" s="147"/>
      <c r="AD8" s="147"/>
      <c r="AE8" s="147"/>
      <c r="AF8" s="147"/>
      <c r="AG8" s="147"/>
      <c r="AH8" s="5"/>
      <c r="AI8" s="5"/>
      <c r="AJ8" s="5"/>
      <c r="AK8" s="17">
        <v>1</v>
      </c>
      <c r="AL8" s="18">
        <v>2</v>
      </c>
      <c r="AM8" s="19">
        <v>3</v>
      </c>
      <c r="AN8" s="20">
        <v>4</v>
      </c>
      <c r="AO8" s="21">
        <v>5</v>
      </c>
      <c r="AP8" s="22">
        <v>6</v>
      </c>
      <c r="AQ8" s="23">
        <v>7</v>
      </c>
      <c r="AR8" s="7"/>
    </row>
    <row r="9" spans="1:46" s="2" customFormat="1" ht="10.95" customHeight="1" x14ac:dyDescent="0.3">
      <c r="C9" s="147"/>
      <c r="D9" s="147"/>
      <c r="E9" s="147"/>
      <c r="F9" s="147"/>
      <c r="G9" s="147"/>
      <c r="H9" s="147"/>
      <c r="I9" s="147"/>
      <c r="J9" s="147"/>
      <c r="K9" s="147"/>
      <c r="L9" s="147"/>
      <c r="M9" s="147"/>
      <c r="N9" s="147"/>
      <c r="O9" s="147"/>
      <c r="P9" s="147"/>
      <c r="Q9" s="147"/>
      <c r="R9" s="147"/>
      <c r="S9" s="147"/>
      <c r="T9" s="147"/>
      <c r="U9" s="147"/>
      <c r="V9" s="147"/>
      <c r="W9" s="147"/>
      <c r="X9" s="147"/>
      <c r="Y9" s="147"/>
      <c r="Z9" s="147"/>
      <c r="AA9" s="147"/>
      <c r="AB9" s="147"/>
      <c r="AC9" s="147"/>
      <c r="AD9" s="147"/>
      <c r="AE9" s="147"/>
      <c r="AF9" s="147"/>
      <c r="AG9" s="147"/>
      <c r="AH9" s="5"/>
      <c r="AI9" s="5"/>
      <c r="AJ9" s="5"/>
      <c r="AK9" s="17">
        <v>2</v>
      </c>
      <c r="AL9" s="24">
        <v>3</v>
      </c>
      <c r="AM9" s="25">
        <v>4</v>
      </c>
      <c r="AN9" s="26">
        <v>5</v>
      </c>
      <c r="AO9" s="27">
        <v>6</v>
      </c>
      <c r="AP9" s="28">
        <v>7</v>
      </c>
      <c r="AQ9" s="29">
        <v>8</v>
      </c>
      <c r="AR9" s="7"/>
    </row>
    <row r="10" spans="1:46" s="2" customFormat="1" ht="10.95" customHeight="1" x14ac:dyDescent="0.3">
      <c r="C10" s="147"/>
      <c r="D10" s="147"/>
      <c r="E10" s="147"/>
      <c r="F10" s="147"/>
      <c r="G10" s="147"/>
      <c r="H10" s="147"/>
      <c r="I10" s="147"/>
      <c r="J10" s="147"/>
      <c r="K10" s="147"/>
      <c r="L10" s="147"/>
      <c r="M10" s="147"/>
      <c r="N10" s="147"/>
      <c r="O10" s="147"/>
      <c r="P10" s="147"/>
      <c r="Q10" s="147"/>
      <c r="R10" s="147"/>
      <c r="S10" s="147"/>
      <c r="T10" s="147"/>
      <c r="U10" s="147"/>
      <c r="V10" s="147"/>
      <c r="W10" s="147"/>
      <c r="X10" s="147"/>
      <c r="Y10" s="147"/>
      <c r="Z10" s="147"/>
      <c r="AA10" s="147"/>
      <c r="AB10" s="147"/>
      <c r="AC10" s="147"/>
      <c r="AD10" s="147"/>
      <c r="AE10" s="147"/>
      <c r="AF10" s="147"/>
      <c r="AG10" s="147"/>
      <c r="AH10" s="5"/>
      <c r="AI10" s="5"/>
      <c r="AJ10" s="5"/>
      <c r="AK10" s="17">
        <v>3</v>
      </c>
      <c r="AL10" s="30">
        <v>4</v>
      </c>
      <c r="AM10" s="26">
        <v>5</v>
      </c>
      <c r="AN10" s="27">
        <v>6</v>
      </c>
      <c r="AO10" s="28">
        <v>7</v>
      </c>
      <c r="AP10" s="27">
        <v>8</v>
      </c>
      <c r="AQ10" s="31">
        <v>9</v>
      </c>
      <c r="AR10" s="7"/>
    </row>
    <row r="11" spans="1:46" s="2" customFormat="1" ht="10.95" customHeight="1" x14ac:dyDescent="0.3">
      <c r="C11" s="147"/>
      <c r="D11" s="147"/>
      <c r="E11" s="147"/>
      <c r="F11" s="147"/>
      <c r="G11" s="147"/>
      <c r="H11" s="147"/>
      <c r="I11" s="147"/>
      <c r="J11" s="147"/>
      <c r="K11" s="147"/>
      <c r="L11" s="147"/>
      <c r="M11" s="147"/>
      <c r="N11" s="147"/>
      <c r="O11" s="147"/>
      <c r="P11" s="147"/>
      <c r="Q11" s="147"/>
      <c r="R11" s="147"/>
      <c r="S11" s="147"/>
      <c r="T11" s="147"/>
      <c r="U11" s="147"/>
      <c r="V11" s="147"/>
      <c r="W11" s="147"/>
      <c r="X11" s="147"/>
      <c r="Y11" s="147"/>
      <c r="Z11" s="147"/>
      <c r="AA11" s="147"/>
      <c r="AB11" s="147"/>
      <c r="AC11" s="147"/>
      <c r="AD11" s="147"/>
      <c r="AE11" s="147"/>
      <c r="AF11" s="147"/>
      <c r="AG11" s="147"/>
      <c r="AH11" s="5"/>
      <c r="AI11" s="5"/>
      <c r="AJ11" s="5"/>
      <c r="AK11" s="17">
        <v>4</v>
      </c>
      <c r="AL11" s="32">
        <v>5</v>
      </c>
      <c r="AM11" s="27">
        <v>6</v>
      </c>
      <c r="AN11" s="28">
        <v>7</v>
      </c>
      <c r="AO11" s="27">
        <v>8</v>
      </c>
      <c r="AP11" s="26">
        <v>9</v>
      </c>
      <c r="AQ11" s="33">
        <v>10</v>
      </c>
      <c r="AR11" s="7"/>
    </row>
    <row r="12" spans="1:46" s="2" customFormat="1" ht="10.95" customHeight="1" thickBot="1" x14ac:dyDescent="0.35">
      <c r="C12" s="147"/>
      <c r="D12" s="147"/>
      <c r="E12" s="147"/>
      <c r="F12" s="147"/>
      <c r="G12" s="147"/>
      <c r="H12" s="147"/>
      <c r="I12" s="147"/>
      <c r="J12" s="147"/>
      <c r="K12" s="147"/>
      <c r="L12" s="147"/>
      <c r="M12" s="147"/>
      <c r="N12" s="147"/>
      <c r="O12" s="147"/>
      <c r="P12" s="147"/>
      <c r="Q12" s="147"/>
      <c r="R12" s="147"/>
      <c r="S12" s="147"/>
      <c r="T12" s="147"/>
      <c r="U12" s="147"/>
      <c r="V12" s="147"/>
      <c r="W12" s="147"/>
      <c r="X12" s="147"/>
      <c r="Y12" s="147"/>
      <c r="Z12" s="147"/>
      <c r="AA12" s="147"/>
      <c r="AB12" s="147"/>
      <c r="AC12" s="147"/>
      <c r="AD12" s="147"/>
      <c r="AE12" s="147"/>
      <c r="AF12" s="147"/>
      <c r="AG12" s="147"/>
      <c r="AH12" s="5"/>
      <c r="AI12" s="5"/>
      <c r="AJ12" s="5"/>
      <c r="AK12" s="17">
        <v>5</v>
      </c>
      <c r="AL12" s="34">
        <v>6</v>
      </c>
      <c r="AM12" s="28">
        <v>7</v>
      </c>
      <c r="AN12" s="27">
        <v>8</v>
      </c>
      <c r="AO12" s="26">
        <v>9</v>
      </c>
      <c r="AP12" s="25">
        <v>10</v>
      </c>
      <c r="AQ12" s="35">
        <v>11</v>
      </c>
      <c r="AR12" s="7"/>
    </row>
    <row r="13" spans="1:46" s="2" customFormat="1" ht="14.4" customHeight="1" thickBot="1" x14ac:dyDescent="0.4">
      <c r="B13" s="6" t="s">
        <v>1</v>
      </c>
      <c r="C13" s="5"/>
      <c r="D13" s="5"/>
      <c r="E13" s="5"/>
      <c r="F13" s="5"/>
      <c r="G13" s="5"/>
      <c r="H13" s="130" t="s">
        <v>22</v>
      </c>
      <c r="I13" s="130"/>
      <c r="J13" s="130"/>
      <c r="K13" s="130"/>
      <c r="L13" s="130"/>
      <c r="M13" s="130"/>
      <c r="N13" s="130"/>
      <c r="O13" s="130"/>
      <c r="P13" s="130"/>
      <c r="Q13" s="130"/>
      <c r="R13" s="130"/>
      <c r="S13" s="131"/>
      <c r="T13" s="132" t="s">
        <v>23</v>
      </c>
      <c r="U13" s="133"/>
      <c r="V13" s="134"/>
      <c r="W13" s="5"/>
      <c r="X13" s="87" t="str">
        <f>IF(OR(T13="Yes",T13="yes"),"Theoretical","")</f>
        <v/>
      </c>
      <c r="Y13" s="6" t="s">
        <v>6</v>
      </c>
      <c r="AK13" s="16">
        <v>6</v>
      </c>
      <c r="AL13" s="36">
        <v>7</v>
      </c>
      <c r="AM13" s="29">
        <v>8</v>
      </c>
      <c r="AN13" s="31">
        <v>9</v>
      </c>
      <c r="AO13" s="33">
        <v>10</v>
      </c>
      <c r="AP13" s="35">
        <v>11</v>
      </c>
      <c r="AQ13" s="37">
        <v>12</v>
      </c>
      <c r="AR13" s="7"/>
    </row>
    <row r="14" spans="1:46" s="2" customFormat="1" ht="15" customHeight="1" thickBot="1" x14ac:dyDescent="0.4">
      <c r="B14" s="6"/>
      <c r="C14" s="4"/>
      <c r="D14" s="4"/>
      <c r="E14" s="4"/>
      <c r="F14" s="4"/>
      <c r="G14" s="4"/>
      <c r="H14" s="4"/>
      <c r="I14" s="4"/>
      <c r="J14" s="4"/>
      <c r="K14" s="4"/>
      <c r="L14" s="4"/>
      <c r="M14" s="4"/>
      <c r="N14" s="4"/>
      <c r="O14" s="4"/>
      <c r="P14" s="4"/>
      <c r="Q14" s="4"/>
      <c r="R14" s="4"/>
      <c r="S14" s="4"/>
      <c r="T14" s="4"/>
      <c r="U14" s="4"/>
      <c r="V14" s="4"/>
      <c r="W14" s="4"/>
      <c r="X14" s="88" t="str">
        <f>IF(OR(T13="Yes",T13="yes"),"Expected","")</f>
        <v/>
      </c>
      <c r="Y14" s="6"/>
      <c r="Z14" s="4"/>
      <c r="AA14" s="4"/>
      <c r="AB14" s="4"/>
      <c r="AC14" s="4"/>
      <c r="AD14" s="4"/>
      <c r="AE14" s="4"/>
      <c r="AF14" s="4"/>
      <c r="AG14" s="4"/>
      <c r="AH14" s="4"/>
      <c r="AI14" s="4"/>
      <c r="AJ14" s="4"/>
      <c r="AK14" s="4"/>
      <c r="AL14" s="4"/>
      <c r="AM14" s="4"/>
      <c r="AN14" s="4"/>
      <c r="AO14" s="4"/>
      <c r="AP14" s="4"/>
      <c r="AQ14" s="4"/>
      <c r="AR14" s="4"/>
      <c r="AS14" s="4"/>
      <c r="AT14" s="4"/>
    </row>
    <row r="15" spans="1:46" s="2" customFormat="1" ht="15" thickBot="1" x14ac:dyDescent="0.35">
      <c r="B15" s="8" t="s">
        <v>25</v>
      </c>
      <c r="C15" s="135" t="s">
        <v>2</v>
      </c>
      <c r="D15" s="136"/>
      <c r="E15" s="137" t="s">
        <v>7</v>
      </c>
      <c r="F15" s="137"/>
      <c r="G15" s="137"/>
      <c r="H15" s="137"/>
      <c r="I15" s="137"/>
      <c r="J15" s="137"/>
      <c r="K15" s="137"/>
      <c r="L15" s="137"/>
      <c r="M15" s="137"/>
      <c r="N15" s="9"/>
      <c r="O15" s="9"/>
      <c r="P15" s="9"/>
      <c r="Q15" s="9"/>
      <c r="R15" s="9"/>
      <c r="S15" s="9"/>
      <c r="T15" s="9"/>
      <c r="U15" s="9"/>
      <c r="V15" s="9"/>
      <c r="W15" s="10" t="s">
        <v>5</v>
      </c>
      <c r="X15" s="88" t="str">
        <f>IF(OR(T13="Yes",T13="yes"),"Frequency","")</f>
        <v/>
      </c>
      <c r="Y15" s="8" t="s">
        <v>25</v>
      </c>
      <c r="Z15" s="138" t="s">
        <v>2</v>
      </c>
      <c r="AA15" s="139"/>
      <c r="AB15" s="137" t="s">
        <v>7</v>
      </c>
      <c r="AC15" s="137"/>
      <c r="AD15" s="137"/>
      <c r="AE15" s="137"/>
      <c r="AF15" s="137"/>
      <c r="AG15" s="137"/>
      <c r="AH15" s="137"/>
      <c r="AI15" s="137"/>
      <c r="AJ15" s="137"/>
      <c r="AK15" s="9"/>
      <c r="AL15" s="9"/>
      <c r="AM15" s="9"/>
      <c r="AN15" s="9"/>
      <c r="AO15" s="9"/>
      <c r="AP15" s="9"/>
      <c r="AQ15" s="9"/>
      <c r="AR15" s="9"/>
      <c r="AS15" s="9"/>
      <c r="AT15" s="10" t="s">
        <v>5</v>
      </c>
    </row>
    <row r="16" spans="1:46" s="2" customFormat="1" x14ac:dyDescent="0.3">
      <c r="B16" s="91"/>
      <c r="C16" s="72"/>
      <c r="D16" s="73"/>
      <c r="E16" s="73"/>
      <c r="F16" s="73"/>
      <c r="G16" s="73"/>
      <c r="H16" s="73"/>
      <c r="I16" s="73"/>
      <c r="J16" s="73"/>
      <c r="K16" s="73"/>
      <c r="L16" s="73"/>
      <c r="M16" s="73"/>
      <c r="N16" s="73"/>
      <c r="O16" s="73"/>
      <c r="P16" s="73"/>
      <c r="Q16" s="73"/>
      <c r="R16" s="73"/>
      <c r="S16" s="73"/>
      <c r="T16" s="73"/>
      <c r="U16" s="73"/>
      <c r="V16" s="74"/>
      <c r="W16" s="75">
        <f t="shared" ref="W16:W26" si="0">SUM(C16:V16)</f>
        <v>0</v>
      </c>
      <c r="X16" s="89" t="str">
        <f>IF(OR(T13="Yes",T13="yes"),1/36*AVERAGE(W$27,AT$27),"")</f>
        <v/>
      </c>
      <c r="Y16" s="91"/>
      <c r="Z16" s="72"/>
      <c r="AA16" s="73"/>
      <c r="AB16" s="73"/>
      <c r="AC16" s="73"/>
      <c r="AD16" s="73"/>
      <c r="AE16" s="73"/>
      <c r="AF16" s="73"/>
      <c r="AG16" s="73"/>
      <c r="AH16" s="73"/>
      <c r="AI16" s="73"/>
      <c r="AJ16" s="73"/>
      <c r="AK16" s="73"/>
      <c r="AL16" s="73"/>
      <c r="AM16" s="73"/>
      <c r="AN16" s="73"/>
      <c r="AO16" s="73"/>
      <c r="AP16" s="73"/>
      <c r="AQ16" s="73"/>
      <c r="AR16" s="73"/>
      <c r="AS16" s="74"/>
      <c r="AT16" s="75">
        <f t="shared" ref="AT16:AT26" si="1">SUM(Z16:AS16)</f>
        <v>0</v>
      </c>
    </row>
    <row r="17" spans="2:46" s="2" customFormat="1" x14ac:dyDescent="0.3">
      <c r="B17" s="92"/>
      <c r="C17" s="76"/>
      <c r="D17" s="77"/>
      <c r="E17" s="77"/>
      <c r="F17" s="77"/>
      <c r="G17" s="77"/>
      <c r="H17" s="77"/>
      <c r="I17" s="77"/>
      <c r="J17" s="77"/>
      <c r="K17" s="77"/>
      <c r="L17" s="77"/>
      <c r="M17" s="77"/>
      <c r="N17" s="77"/>
      <c r="O17" s="77"/>
      <c r="P17" s="77"/>
      <c r="Q17" s="77"/>
      <c r="R17" s="77"/>
      <c r="S17" s="77"/>
      <c r="T17" s="77"/>
      <c r="U17" s="77"/>
      <c r="V17" s="78"/>
      <c r="W17" s="79">
        <f t="shared" si="0"/>
        <v>0</v>
      </c>
      <c r="X17" s="89" t="str">
        <f>IF(OR(T13="Yes",T13="yes"),2/36*AVERAGE(W$27,AT$27),"")</f>
        <v/>
      </c>
      <c r="Y17" s="92"/>
      <c r="Z17" s="76"/>
      <c r="AA17" s="77"/>
      <c r="AB17" s="77"/>
      <c r="AC17" s="77"/>
      <c r="AD17" s="77"/>
      <c r="AE17" s="77"/>
      <c r="AF17" s="77"/>
      <c r="AG17" s="77"/>
      <c r="AH17" s="77"/>
      <c r="AI17" s="77"/>
      <c r="AJ17" s="77"/>
      <c r="AK17" s="77"/>
      <c r="AL17" s="77"/>
      <c r="AM17" s="77"/>
      <c r="AN17" s="77"/>
      <c r="AO17" s="77"/>
      <c r="AP17" s="77"/>
      <c r="AQ17" s="77"/>
      <c r="AR17" s="77"/>
      <c r="AS17" s="78"/>
      <c r="AT17" s="79">
        <f t="shared" si="1"/>
        <v>0</v>
      </c>
    </row>
    <row r="18" spans="2:46" s="2" customFormat="1" x14ac:dyDescent="0.3">
      <c r="B18" s="92"/>
      <c r="C18" s="76"/>
      <c r="D18" s="77"/>
      <c r="E18" s="77"/>
      <c r="F18" s="77"/>
      <c r="G18" s="77"/>
      <c r="H18" s="77"/>
      <c r="I18" s="77"/>
      <c r="J18" s="77"/>
      <c r="K18" s="77"/>
      <c r="L18" s="77"/>
      <c r="M18" s="77"/>
      <c r="N18" s="77"/>
      <c r="O18" s="77"/>
      <c r="P18" s="77"/>
      <c r="Q18" s="77"/>
      <c r="R18" s="77"/>
      <c r="S18" s="77"/>
      <c r="T18" s="77"/>
      <c r="U18" s="77"/>
      <c r="V18" s="78"/>
      <c r="W18" s="79">
        <f t="shared" si="0"/>
        <v>0</v>
      </c>
      <c r="X18" s="89" t="str">
        <f>IF(OR(T13="Yes",T13="yes"),3/36*AVERAGE(W$27,AT$27),"")</f>
        <v/>
      </c>
      <c r="Y18" s="92"/>
      <c r="Z18" s="76"/>
      <c r="AA18" s="77"/>
      <c r="AB18" s="77"/>
      <c r="AC18" s="77"/>
      <c r="AD18" s="77"/>
      <c r="AE18" s="77"/>
      <c r="AF18" s="77"/>
      <c r="AG18" s="77"/>
      <c r="AH18" s="77"/>
      <c r="AI18" s="77"/>
      <c r="AJ18" s="77"/>
      <c r="AK18" s="77"/>
      <c r="AL18" s="77"/>
      <c r="AM18" s="77"/>
      <c r="AN18" s="77"/>
      <c r="AO18" s="77"/>
      <c r="AP18" s="77"/>
      <c r="AQ18" s="77"/>
      <c r="AR18" s="77"/>
      <c r="AS18" s="78"/>
      <c r="AT18" s="79">
        <f t="shared" si="1"/>
        <v>0</v>
      </c>
    </row>
    <row r="19" spans="2:46" s="2" customFormat="1" x14ac:dyDescent="0.3">
      <c r="B19" s="92"/>
      <c r="C19" s="76"/>
      <c r="D19" s="77"/>
      <c r="E19" s="77"/>
      <c r="F19" s="77"/>
      <c r="G19" s="77"/>
      <c r="H19" s="77"/>
      <c r="I19" s="77"/>
      <c r="J19" s="77"/>
      <c r="K19" s="77"/>
      <c r="L19" s="77"/>
      <c r="M19" s="77"/>
      <c r="N19" s="77"/>
      <c r="O19" s="77"/>
      <c r="P19" s="77"/>
      <c r="Q19" s="77"/>
      <c r="R19" s="77"/>
      <c r="S19" s="77"/>
      <c r="T19" s="77"/>
      <c r="U19" s="77"/>
      <c r="V19" s="78"/>
      <c r="W19" s="79">
        <f t="shared" si="0"/>
        <v>0</v>
      </c>
      <c r="X19" s="89" t="str">
        <f>IF(OR(T13="Yes",T13="yes"),4/36*AVERAGE(W$27,AT$27),"")</f>
        <v/>
      </c>
      <c r="Y19" s="92"/>
      <c r="Z19" s="76"/>
      <c r="AA19" s="77"/>
      <c r="AB19" s="77"/>
      <c r="AC19" s="77"/>
      <c r="AD19" s="77"/>
      <c r="AE19" s="77"/>
      <c r="AF19" s="77"/>
      <c r="AG19" s="77"/>
      <c r="AH19" s="77"/>
      <c r="AI19" s="77"/>
      <c r="AJ19" s="77"/>
      <c r="AK19" s="77"/>
      <c r="AL19" s="77"/>
      <c r="AM19" s="77"/>
      <c r="AN19" s="77"/>
      <c r="AO19" s="77"/>
      <c r="AP19" s="77"/>
      <c r="AQ19" s="77"/>
      <c r="AR19" s="77"/>
      <c r="AS19" s="78"/>
      <c r="AT19" s="79">
        <f t="shared" si="1"/>
        <v>0</v>
      </c>
    </row>
    <row r="20" spans="2:46" s="2" customFormat="1" x14ac:dyDescent="0.3">
      <c r="B20" s="92"/>
      <c r="C20" s="76"/>
      <c r="D20" s="77"/>
      <c r="E20" s="77"/>
      <c r="F20" s="77"/>
      <c r="G20" s="77"/>
      <c r="H20" s="77"/>
      <c r="I20" s="77"/>
      <c r="J20" s="77"/>
      <c r="K20" s="77"/>
      <c r="L20" s="77"/>
      <c r="M20" s="77"/>
      <c r="N20" s="77"/>
      <c r="O20" s="77"/>
      <c r="P20" s="77"/>
      <c r="Q20" s="77"/>
      <c r="R20" s="77"/>
      <c r="S20" s="77"/>
      <c r="T20" s="77"/>
      <c r="U20" s="77"/>
      <c r="V20" s="78"/>
      <c r="W20" s="79">
        <f t="shared" si="0"/>
        <v>0</v>
      </c>
      <c r="X20" s="89" t="str">
        <f>IF(OR(T13="Yes",T13="yes"),5/36*AVERAGE(W$27,AT$27),"")</f>
        <v/>
      </c>
      <c r="Y20" s="92"/>
      <c r="Z20" s="76"/>
      <c r="AA20" s="77"/>
      <c r="AB20" s="77"/>
      <c r="AC20" s="77"/>
      <c r="AD20" s="77"/>
      <c r="AE20" s="77"/>
      <c r="AF20" s="77"/>
      <c r="AG20" s="77"/>
      <c r="AH20" s="77"/>
      <c r="AI20" s="77"/>
      <c r="AJ20" s="77"/>
      <c r="AK20" s="77"/>
      <c r="AL20" s="77"/>
      <c r="AM20" s="77"/>
      <c r="AN20" s="77"/>
      <c r="AO20" s="77"/>
      <c r="AP20" s="77"/>
      <c r="AQ20" s="77"/>
      <c r="AR20" s="77"/>
      <c r="AS20" s="78"/>
      <c r="AT20" s="79">
        <f t="shared" si="1"/>
        <v>0</v>
      </c>
    </row>
    <row r="21" spans="2:46" s="2" customFormat="1" x14ac:dyDescent="0.3">
      <c r="B21" s="92"/>
      <c r="C21" s="76"/>
      <c r="D21" s="77"/>
      <c r="E21" s="77"/>
      <c r="F21" s="77"/>
      <c r="G21" s="77"/>
      <c r="H21" s="77"/>
      <c r="I21" s="77"/>
      <c r="J21" s="77"/>
      <c r="K21" s="77"/>
      <c r="L21" s="77"/>
      <c r="M21" s="77"/>
      <c r="N21" s="77"/>
      <c r="O21" s="77"/>
      <c r="P21" s="77"/>
      <c r="Q21" s="77"/>
      <c r="R21" s="77"/>
      <c r="S21" s="77"/>
      <c r="T21" s="77"/>
      <c r="U21" s="77"/>
      <c r="V21" s="78"/>
      <c r="W21" s="79">
        <f t="shared" si="0"/>
        <v>0</v>
      </c>
      <c r="X21" s="89" t="str">
        <f>IF(OR(T13="Yes",T13="yes"),6/36*AVERAGE(W$27,AT$27),"")</f>
        <v/>
      </c>
      <c r="Y21" s="92"/>
      <c r="Z21" s="76"/>
      <c r="AA21" s="77"/>
      <c r="AB21" s="77"/>
      <c r="AC21" s="77"/>
      <c r="AD21" s="77"/>
      <c r="AE21" s="77"/>
      <c r="AF21" s="77"/>
      <c r="AG21" s="77"/>
      <c r="AH21" s="77"/>
      <c r="AI21" s="77"/>
      <c r="AJ21" s="77"/>
      <c r="AK21" s="77"/>
      <c r="AL21" s="77"/>
      <c r="AM21" s="77"/>
      <c r="AN21" s="77"/>
      <c r="AO21" s="77"/>
      <c r="AP21" s="77"/>
      <c r="AQ21" s="77"/>
      <c r="AR21" s="77"/>
      <c r="AS21" s="78"/>
      <c r="AT21" s="79">
        <f t="shared" si="1"/>
        <v>0</v>
      </c>
    </row>
    <row r="22" spans="2:46" s="3" customFormat="1" x14ac:dyDescent="0.3">
      <c r="B22" s="93"/>
      <c r="C22" s="80"/>
      <c r="D22" s="81"/>
      <c r="E22" s="81"/>
      <c r="F22" s="81"/>
      <c r="G22" s="81"/>
      <c r="H22" s="81"/>
      <c r="I22" s="81"/>
      <c r="J22" s="81"/>
      <c r="K22" s="81"/>
      <c r="L22" s="81"/>
      <c r="M22" s="81"/>
      <c r="N22" s="81"/>
      <c r="O22" s="81"/>
      <c r="P22" s="81"/>
      <c r="Q22" s="81"/>
      <c r="R22" s="81"/>
      <c r="S22" s="81"/>
      <c r="T22" s="81"/>
      <c r="U22" s="81"/>
      <c r="V22" s="82"/>
      <c r="W22" s="79">
        <f t="shared" si="0"/>
        <v>0</v>
      </c>
      <c r="X22" s="89" t="str">
        <f>IF(OR(T13="Yes",T13="yes"),5/36*AVERAGE(W$27,AT$27),"")</f>
        <v/>
      </c>
      <c r="Y22" s="93"/>
      <c r="Z22" s="80"/>
      <c r="AA22" s="81"/>
      <c r="AB22" s="81"/>
      <c r="AC22" s="81"/>
      <c r="AD22" s="81"/>
      <c r="AE22" s="81"/>
      <c r="AF22" s="81"/>
      <c r="AG22" s="81"/>
      <c r="AH22" s="81"/>
      <c r="AI22" s="81"/>
      <c r="AJ22" s="81"/>
      <c r="AK22" s="81"/>
      <c r="AL22" s="81"/>
      <c r="AM22" s="81"/>
      <c r="AN22" s="81"/>
      <c r="AO22" s="81"/>
      <c r="AP22" s="81"/>
      <c r="AQ22" s="81"/>
      <c r="AR22" s="81"/>
      <c r="AS22" s="82"/>
      <c r="AT22" s="79">
        <f t="shared" si="1"/>
        <v>0</v>
      </c>
    </row>
    <row r="23" spans="2:46" s="3" customFormat="1" x14ac:dyDescent="0.3">
      <c r="B23" s="93"/>
      <c r="C23" s="80"/>
      <c r="D23" s="81"/>
      <c r="E23" s="81"/>
      <c r="F23" s="81"/>
      <c r="G23" s="81"/>
      <c r="H23" s="81"/>
      <c r="I23" s="81"/>
      <c r="J23" s="81"/>
      <c r="K23" s="81"/>
      <c r="L23" s="81"/>
      <c r="M23" s="81"/>
      <c r="N23" s="81"/>
      <c r="O23" s="81"/>
      <c r="P23" s="81"/>
      <c r="Q23" s="81"/>
      <c r="R23" s="81"/>
      <c r="S23" s="81"/>
      <c r="T23" s="81"/>
      <c r="U23" s="81"/>
      <c r="V23" s="82"/>
      <c r="W23" s="79">
        <f t="shared" si="0"/>
        <v>0</v>
      </c>
      <c r="X23" s="89" t="str">
        <f>IF(OR(T13="Yes",T13="yes"),4/36*AVERAGE(W$27,AT$27),"")</f>
        <v/>
      </c>
      <c r="Y23" s="93"/>
      <c r="Z23" s="80"/>
      <c r="AA23" s="81"/>
      <c r="AB23" s="81"/>
      <c r="AC23" s="81"/>
      <c r="AD23" s="81"/>
      <c r="AE23" s="81"/>
      <c r="AF23" s="81"/>
      <c r="AG23" s="81"/>
      <c r="AH23" s="81"/>
      <c r="AI23" s="81"/>
      <c r="AJ23" s="81"/>
      <c r="AK23" s="81"/>
      <c r="AL23" s="81"/>
      <c r="AM23" s="81"/>
      <c r="AN23" s="81"/>
      <c r="AO23" s="81"/>
      <c r="AP23" s="81"/>
      <c r="AQ23" s="81"/>
      <c r="AR23" s="81"/>
      <c r="AS23" s="82"/>
      <c r="AT23" s="79">
        <f t="shared" si="1"/>
        <v>0</v>
      </c>
    </row>
    <row r="24" spans="2:46" s="3" customFormat="1" x14ac:dyDescent="0.3">
      <c r="B24" s="93"/>
      <c r="C24" s="80"/>
      <c r="D24" s="81"/>
      <c r="E24" s="81"/>
      <c r="F24" s="81"/>
      <c r="G24" s="81"/>
      <c r="H24" s="81"/>
      <c r="I24" s="81"/>
      <c r="J24" s="81"/>
      <c r="K24" s="81"/>
      <c r="L24" s="81"/>
      <c r="M24" s="81"/>
      <c r="N24" s="81"/>
      <c r="O24" s="81"/>
      <c r="P24" s="81"/>
      <c r="Q24" s="81"/>
      <c r="R24" s="81"/>
      <c r="S24" s="81"/>
      <c r="T24" s="81"/>
      <c r="U24" s="81"/>
      <c r="V24" s="82"/>
      <c r="W24" s="79">
        <f t="shared" si="0"/>
        <v>0</v>
      </c>
      <c r="X24" s="89" t="str">
        <f>IF(OR(T13="Yes",T13="yes"),3/36*AVERAGE(W$27,AT$27),"")</f>
        <v/>
      </c>
      <c r="Y24" s="93"/>
      <c r="Z24" s="80"/>
      <c r="AA24" s="81"/>
      <c r="AB24" s="81"/>
      <c r="AC24" s="81"/>
      <c r="AD24" s="81"/>
      <c r="AE24" s="81"/>
      <c r="AF24" s="81"/>
      <c r="AG24" s="81"/>
      <c r="AH24" s="81"/>
      <c r="AI24" s="81"/>
      <c r="AJ24" s="81"/>
      <c r="AK24" s="81"/>
      <c r="AL24" s="81"/>
      <c r="AM24" s="81"/>
      <c r="AN24" s="81"/>
      <c r="AO24" s="81"/>
      <c r="AP24" s="81"/>
      <c r="AQ24" s="81"/>
      <c r="AR24" s="81"/>
      <c r="AS24" s="82"/>
      <c r="AT24" s="79">
        <f t="shared" si="1"/>
        <v>0</v>
      </c>
    </row>
    <row r="25" spans="2:46" s="3" customFormat="1" x14ac:dyDescent="0.3">
      <c r="B25" s="93"/>
      <c r="C25" s="80"/>
      <c r="D25" s="81"/>
      <c r="E25" s="81"/>
      <c r="F25" s="81"/>
      <c r="G25" s="81"/>
      <c r="H25" s="81"/>
      <c r="I25" s="81"/>
      <c r="J25" s="81"/>
      <c r="K25" s="81"/>
      <c r="L25" s="81"/>
      <c r="M25" s="81"/>
      <c r="N25" s="81"/>
      <c r="O25" s="81"/>
      <c r="P25" s="81"/>
      <c r="Q25" s="81"/>
      <c r="R25" s="81"/>
      <c r="S25" s="81"/>
      <c r="T25" s="81"/>
      <c r="U25" s="81"/>
      <c r="V25" s="82"/>
      <c r="W25" s="79">
        <f t="shared" si="0"/>
        <v>0</v>
      </c>
      <c r="X25" s="89" t="str">
        <f>IF(OR(T13="Yes",T13="yes"),2/36*AVERAGE(W$27,AT$27),"")</f>
        <v/>
      </c>
      <c r="Y25" s="93"/>
      <c r="Z25" s="80"/>
      <c r="AA25" s="81"/>
      <c r="AB25" s="81"/>
      <c r="AC25" s="81"/>
      <c r="AD25" s="81"/>
      <c r="AE25" s="81"/>
      <c r="AF25" s="81"/>
      <c r="AG25" s="81"/>
      <c r="AH25" s="81"/>
      <c r="AI25" s="81"/>
      <c r="AJ25" s="81"/>
      <c r="AK25" s="81"/>
      <c r="AL25" s="81"/>
      <c r="AM25" s="81"/>
      <c r="AN25" s="81"/>
      <c r="AO25" s="81"/>
      <c r="AP25" s="81"/>
      <c r="AQ25" s="81"/>
      <c r="AR25" s="81"/>
      <c r="AS25" s="82"/>
      <c r="AT25" s="79">
        <f t="shared" si="1"/>
        <v>0</v>
      </c>
    </row>
    <row r="26" spans="2:46" s="3" customFormat="1" ht="15" thickBot="1" x14ac:dyDescent="0.35">
      <c r="B26" s="94"/>
      <c r="C26" s="83"/>
      <c r="D26" s="84"/>
      <c r="E26" s="84"/>
      <c r="F26" s="84"/>
      <c r="G26" s="84"/>
      <c r="H26" s="84"/>
      <c r="I26" s="84"/>
      <c r="J26" s="84"/>
      <c r="K26" s="84"/>
      <c r="L26" s="84"/>
      <c r="M26" s="84"/>
      <c r="N26" s="84"/>
      <c r="O26" s="84"/>
      <c r="P26" s="84"/>
      <c r="Q26" s="84"/>
      <c r="R26" s="84"/>
      <c r="S26" s="84"/>
      <c r="T26" s="84"/>
      <c r="U26" s="84"/>
      <c r="V26" s="85"/>
      <c r="W26" s="86">
        <f t="shared" si="0"/>
        <v>0</v>
      </c>
      <c r="X26" s="89" t="str">
        <f>IF(OR(T13="Yes",T13="yes"),1/36*AVERAGE(W$27,AT$27),"")</f>
        <v/>
      </c>
      <c r="Y26" s="94"/>
      <c r="Z26" s="83"/>
      <c r="AA26" s="84"/>
      <c r="AB26" s="84"/>
      <c r="AC26" s="84"/>
      <c r="AD26" s="84"/>
      <c r="AE26" s="84"/>
      <c r="AF26" s="84"/>
      <c r="AG26" s="84"/>
      <c r="AH26" s="84"/>
      <c r="AI26" s="84"/>
      <c r="AJ26" s="84"/>
      <c r="AK26" s="84"/>
      <c r="AL26" s="84"/>
      <c r="AM26" s="84"/>
      <c r="AN26" s="84"/>
      <c r="AO26" s="84"/>
      <c r="AP26" s="84"/>
      <c r="AQ26" s="84"/>
      <c r="AR26" s="84"/>
      <c r="AS26" s="85"/>
      <c r="AT26" s="86">
        <f t="shared" si="1"/>
        <v>0</v>
      </c>
    </row>
    <row r="27" spans="2:46" s="3" customFormat="1" x14ac:dyDescent="0.3">
      <c r="T27" s="102"/>
      <c r="U27" s="102"/>
      <c r="V27" s="103" t="s">
        <v>24</v>
      </c>
      <c r="W27" s="11">
        <f>SUM(W16:W26)</f>
        <v>0</v>
      </c>
      <c r="AQ27" s="102"/>
      <c r="AR27" s="102"/>
      <c r="AS27" s="103" t="s">
        <v>24</v>
      </c>
      <c r="AT27" s="11">
        <f>SUM(AT16:AT26)</f>
        <v>0</v>
      </c>
    </row>
    <row r="28" spans="2:46" s="3" customFormat="1" x14ac:dyDescent="0.3"/>
    <row r="29" spans="2:46" s="3" customFormat="1" x14ac:dyDescent="0.3"/>
    <row r="30" spans="2:46" s="3" customFormat="1" x14ac:dyDescent="0.3"/>
    <row r="31" spans="2:46" s="3" customFormat="1" x14ac:dyDescent="0.3"/>
    <row r="32" spans="2:46" s="3" customFormat="1" x14ac:dyDescent="0.3"/>
    <row r="33" s="3" customFormat="1" x14ac:dyDescent="0.3"/>
    <row r="34" s="3" customFormat="1" x14ac:dyDescent="0.3"/>
  </sheetData>
  <sheetProtection algorithmName="SHA-512" hashValue="LO27pJhlrTR0MZxUmpJK/voLpHdHlQUJ0xfoaqH0c7TNBnwL8g/Ut94d0ZFODTQbe/GOfkOSFGaeNcbqG03p4w==" saltValue="+e9TBt+cvRrZD4jmdooM5w==" spinCount="100000" sheet="1" objects="1" scenarios="1"/>
  <mergeCells count="12">
    <mergeCell ref="V6:Y6"/>
    <mergeCell ref="U4:W4"/>
    <mergeCell ref="C8:AG12"/>
    <mergeCell ref="AF7:AG7"/>
    <mergeCell ref="C15:D15"/>
    <mergeCell ref="Z15:AA15"/>
    <mergeCell ref="E15:M15"/>
    <mergeCell ref="AB15:AJ15"/>
    <mergeCell ref="P7:AE7"/>
    <mergeCell ref="C7:O7"/>
    <mergeCell ref="H13:S13"/>
    <mergeCell ref="T13:V13"/>
  </mergeCells>
  <dataValidations count="3">
    <dataValidation type="list" errorStyle="information" allowBlank="1" showInputMessage="1" errorTitle="To roll the dice," error="choose or type 'ROLL'." promptTitle="Choose or type 'ROLL' or 'R'" prompt="to roll the dice." sqref="U4:W4" xr:uid="{180B6B3B-940B-47EE-B0ED-F5B906870C7D}">
      <formula1>"Roll,R,Roll,Roll,Roll,r,roll"</formula1>
    </dataValidation>
    <dataValidation type="whole" errorStyle="warning" allowBlank="1" showErrorMessage="1" errorTitle="Must be between 1 and 5" error="The computer will use 3 if you don't correct this." sqref="AF7:AG7" xr:uid="{F25FAFA2-D80B-4CF2-AB1B-2B6C4C390929}">
      <formula1>1</formula1>
      <formula2>6</formula2>
    </dataValidation>
    <dataValidation type="list" errorStyle="warning" allowBlank="1" showErrorMessage="1" errorTitle="Choose or Type" error="Yes or No._x000a_Default is No" sqref="T13:V13" xr:uid="{9285D2C6-F554-42E3-924F-62C7663ED137}">
      <formula1>"Yes,yes,No,no"</formula1>
    </dataValidation>
  </dataValidations>
  <pageMargins left="0.70866141732283472" right="0.70866141732283472" top="0.74803149606299213" bottom="0.74803149606299213" header="0.31496062992125984" footer="0.31496062992125984"/>
  <pageSetup paperSize="9" scale="69" orientation="landscape" r:id="rId1"/>
  <headerFooter>
    <oddFooter>&amp;L&amp;P of &amp;N&amp;C&amp;F  &amp;A
&amp;D    &amp;T&amp;R(C) 2018 M G Specialist Education
BareFacedMaths.co.uk</oddFooter>
  </headerFooter>
  <ignoredErrors>
    <ignoredError sqref="W16:W26 AT16:AT26" formulaRange="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B87E71-EDFF-4597-91C0-C4C99A960291}">
  <sheetPr>
    <pageSetUpPr fitToPage="1"/>
  </sheetPr>
  <dimension ref="A1:AT34"/>
  <sheetViews>
    <sheetView showGridLines="0" showRowColHeaders="0" workbookViewId="0">
      <selection activeCell="U4" sqref="U4:W4"/>
    </sheetView>
  </sheetViews>
  <sheetFormatPr defaultRowHeight="14.4" x14ac:dyDescent="0.3"/>
  <cols>
    <col min="1" max="1" width="4.44140625" customWidth="1"/>
    <col min="2" max="2" width="8.88671875" customWidth="1"/>
    <col min="3" max="22" width="3.33203125" customWidth="1"/>
    <col min="23" max="23" width="10.33203125" customWidth="1"/>
    <col min="24" max="24" width="10.21875" customWidth="1"/>
    <col min="26" max="45" width="3.33203125" customWidth="1"/>
    <col min="46" max="46" width="11.109375" customWidth="1"/>
  </cols>
  <sheetData>
    <row r="1" spans="1:46" s="40" customFormat="1" ht="5.4" customHeight="1" x14ac:dyDescent="0.4">
      <c r="C1" s="40">
        <f ca="1">W1+INT(RANDBETWEEN(1,6-W1))</f>
        <v>4</v>
      </c>
      <c r="D1" s="40">
        <f ca="1">IF(U1=2,0,IF(E1&gt;1,C1,INT(RANDBETWEEN(1,6))))</f>
        <v>4</v>
      </c>
      <c r="E1" s="40">
        <f ca="1">INT(RANDBETWEEN(1,3))</f>
        <v>2</v>
      </c>
      <c r="J1" s="70"/>
      <c r="K1" s="70"/>
      <c r="L1" s="70"/>
      <c r="N1" s="40">
        <f ca="1">IF(U1=2,0,INT(RANDBETWEEN(1,6)))</f>
        <v>6</v>
      </c>
      <c r="U1" s="71">
        <f>IF(ISODD(W27+AT27),2,1)</f>
        <v>1</v>
      </c>
      <c r="V1" s="71"/>
      <c r="W1" s="71">
        <f>IF(OR(AF7&lt;2,AF7&gt;5),3,AF7)</f>
        <v>3</v>
      </c>
      <c r="X1" s="71"/>
      <c r="AA1" s="40">
        <f ca="1">IF(U1=1,0,INT(RANDBETWEEN(1,6)))</f>
        <v>0</v>
      </c>
      <c r="AK1" s="40">
        <f ca="1">IF(U1=1,0,INT(RANDBETWEEN(1,6)))</f>
        <v>0</v>
      </c>
    </row>
    <row r="2" spans="1:46" s="38" customFormat="1" ht="6.6" customHeight="1" thickBot="1" x14ac:dyDescent="0.45">
      <c r="J2" s="1"/>
      <c r="K2" s="1"/>
      <c r="L2" s="1"/>
      <c r="AG2" s="1"/>
      <c r="AH2" s="1"/>
      <c r="AI2" s="1"/>
    </row>
    <row r="3" spans="1:46" s="38" customFormat="1" ht="34.950000000000003" customHeight="1" thickTop="1" x14ac:dyDescent="0.3">
      <c r="C3" s="43"/>
      <c r="D3" s="44" t="str">
        <f ca="1">IF(OR($D$1&gt;3,$D$1=2),"O","")</f>
        <v>O</v>
      </c>
      <c r="E3" s="44"/>
      <c r="F3" s="44"/>
      <c r="G3" s="44"/>
      <c r="H3" s="44" t="str">
        <f ca="1">IF($D$1&gt;2,"O","")</f>
        <v>O</v>
      </c>
      <c r="I3" s="45"/>
      <c r="M3" s="43"/>
      <c r="N3" s="44" t="str">
        <f ca="1">IF(OR($N$1&gt;3,$N$1=2),"O","")</f>
        <v>O</v>
      </c>
      <c r="O3" s="44"/>
      <c r="P3" s="44"/>
      <c r="Q3" s="44"/>
      <c r="R3" s="44" t="str">
        <f ca="1">IF($N$1&gt;2,"O","")</f>
        <v>O</v>
      </c>
      <c r="S3" s="45"/>
      <c r="Z3" s="46"/>
      <c r="AA3" s="47" t="str">
        <f ca="1">IF(OR($AA$1&gt;3,$AA$1=2),"O","")</f>
        <v/>
      </c>
      <c r="AB3" s="47"/>
      <c r="AC3" s="47"/>
      <c r="AD3" s="47"/>
      <c r="AE3" s="47" t="str">
        <f ca="1">IF($AA$1&gt;2,"O","")</f>
        <v/>
      </c>
      <c r="AF3" s="48"/>
      <c r="AJ3" s="46"/>
      <c r="AK3" s="47" t="str">
        <f ca="1">IF(OR($AK$1&gt;3,$AK$1=2),"O","")</f>
        <v/>
      </c>
      <c r="AL3" s="47"/>
      <c r="AM3" s="47"/>
      <c r="AN3" s="47"/>
      <c r="AO3" s="47" t="str">
        <f ca="1">IF($AK$1&gt;2,"O","")</f>
        <v/>
      </c>
      <c r="AP3" s="48"/>
    </row>
    <row r="4" spans="1:46" s="38" customFormat="1" ht="34.950000000000003" customHeight="1" x14ac:dyDescent="0.5">
      <c r="C4" s="49"/>
      <c r="D4" s="50" t="str">
        <f ca="1">IF($D$1=6,"O","")</f>
        <v/>
      </c>
      <c r="E4" s="50"/>
      <c r="F4" s="50" t="str">
        <f ca="1">IF(ISODD($D$1),"O","")</f>
        <v/>
      </c>
      <c r="G4" s="50"/>
      <c r="H4" s="50" t="str">
        <f ca="1">IF($D$1=6,"O","")</f>
        <v/>
      </c>
      <c r="I4" s="51"/>
      <c r="M4" s="49"/>
      <c r="N4" s="50" t="str">
        <f ca="1">IF($N$1=6,"O","")</f>
        <v>O</v>
      </c>
      <c r="O4" s="50"/>
      <c r="P4" s="50" t="str">
        <f ca="1">IF(ISODD($N$1),"O","")</f>
        <v/>
      </c>
      <c r="Q4" s="50"/>
      <c r="R4" s="50" t="str">
        <f ca="1">IF($N$1=6,"O","")</f>
        <v>O</v>
      </c>
      <c r="S4" s="51"/>
      <c r="U4" s="140" t="s">
        <v>0</v>
      </c>
      <c r="V4" s="140"/>
      <c r="W4" s="140"/>
      <c r="X4" s="52"/>
      <c r="Z4" s="53"/>
      <c r="AA4" s="54" t="str">
        <f ca="1">IF($AA$1=6,"O","")</f>
        <v/>
      </c>
      <c r="AB4" s="54"/>
      <c r="AC4" s="54" t="str">
        <f ca="1">IF(ISODD($AA$1),"O","")</f>
        <v/>
      </c>
      <c r="AD4" s="54"/>
      <c r="AE4" s="54" t="str">
        <f ca="1">IF($AA$1=6,"O","")</f>
        <v/>
      </c>
      <c r="AF4" s="55"/>
      <c r="AJ4" s="53"/>
      <c r="AK4" s="54" t="str">
        <f ca="1">IF($AK$1=6,"O","")</f>
        <v/>
      </c>
      <c r="AL4" s="54"/>
      <c r="AM4" s="54" t="str">
        <f ca="1">IF(ISODD($AK$1),"O","")</f>
        <v/>
      </c>
      <c r="AN4" s="54"/>
      <c r="AO4" s="54" t="str">
        <f ca="1">IF($AK$1=6,"O","")</f>
        <v/>
      </c>
      <c r="AP4" s="55"/>
    </row>
    <row r="5" spans="1:46" s="38" customFormat="1" ht="34.950000000000003" customHeight="1" thickBot="1" x14ac:dyDescent="0.35">
      <c r="C5" s="56"/>
      <c r="D5" s="57" t="str">
        <f ca="1">IF($D$1&gt;2,"O","")</f>
        <v>O</v>
      </c>
      <c r="E5" s="57"/>
      <c r="F5" s="57"/>
      <c r="G5" s="57"/>
      <c r="H5" s="57" t="str">
        <f ca="1">IF(OR($D$1&gt;3,$D$1=2),"O","")</f>
        <v>O</v>
      </c>
      <c r="I5" s="58"/>
      <c r="K5" s="40"/>
      <c r="M5" s="56"/>
      <c r="N5" s="57" t="str">
        <f ca="1">IF($N$1&gt;2,"O","")</f>
        <v>O</v>
      </c>
      <c r="O5" s="57"/>
      <c r="P5" s="57"/>
      <c r="Q5" s="57"/>
      <c r="R5" s="57" t="str">
        <f ca="1">IF(OR($N$1&gt;3,$N$1=2),"O","")</f>
        <v>O</v>
      </c>
      <c r="S5" s="58"/>
      <c r="Z5" s="59"/>
      <c r="AA5" s="60" t="str">
        <f ca="1">IF($AA$1&gt;2,"O","")</f>
        <v/>
      </c>
      <c r="AB5" s="60"/>
      <c r="AC5" s="60"/>
      <c r="AD5" s="60"/>
      <c r="AE5" s="60" t="str">
        <f ca="1">IF(OR($AA$1&gt;3,$AA$1=2),"O","")</f>
        <v/>
      </c>
      <c r="AF5" s="61"/>
      <c r="AH5" s="40"/>
      <c r="AJ5" s="59"/>
      <c r="AK5" s="60" t="str">
        <f ca="1">IF($AK$1&gt;2,"O","")</f>
        <v/>
      </c>
      <c r="AL5" s="60"/>
      <c r="AM5" s="60"/>
      <c r="AN5" s="60"/>
      <c r="AO5" s="60" t="str">
        <f ca="1">IF(OR($AK$1&gt;3,$AK$1=2),"O","")</f>
        <v/>
      </c>
      <c r="AP5" s="61"/>
    </row>
    <row r="6" spans="1:46" s="38" customFormat="1" ht="21" customHeight="1" thickTop="1" thickBot="1" x14ac:dyDescent="0.55000000000000004">
      <c r="J6" s="39"/>
      <c r="K6" s="39"/>
      <c r="L6" s="39"/>
      <c r="R6" s="62"/>
      <c r="V6" s="141" t="s">
        <v>4</v>
      </c>
      <c r="W6" s="141"/>
      <c r="X6" s="141"/>
      <c r="Y6" s="141"/>
      <c r="Z6" s="63" t="s">
        <v>10</v>
      </c>
      <c r="AA6" s="63"/>
      <c r="AG6" s="39"/>
      <c r="AH6" s="39"/>
      <c r="AI6" s="39"/>
      <c r="AK6" s="64" t="s">
        <v>9</v>
      </c>
      <c r="AL6" s="64"/>
      <c r="AM6" s="64"/>
      <c r="AN6" s="64"/>
      <c r="AO6" s="64"/>
      <c r="AP6" s="64"/>
      <c r="AQ6" s="64"/>
    </row>
    <row r="7" spans="1:46" s="2" customFormat="1" ht="21.6" customHeight="1" thickTop="1" thickBot="1" x14ac:dyDescent="0.45">
      <c r="A7" s="42"/>
      <c r="B7" s="42"/>
      <c r="C7" s="142" t="s">
        <v>12</v>
      </c>
      <c r="D7" s="142"/>
      <c r="E7" s="142"/>
      <c r="F7" s="142"/>
      <c r="G7" s="142"/>
      <c r="H7" s="142"/>
      <c r="I7" s="142"/>
      <c r="J7" s="142"/>
      <c r="K7" s="142"/>
      <c r="L7" s="142"/>
      <c r="M7" s="142"/>
      <c r="N7" s="142"/>
      <c r="O7" s="142"/>
      <c r="P7" s="143" t="s">
        <v>11</v>
      </c>
      <c r="Q7" s="143"/>
      <c r="R7" s="143"/>
      <c r="S7" s="143"/>
      <c r="T7" s="143"/>
      <c r="U7" s="143"/>
      <c r="V7" s="143"/>
      <c r="W7" s="143"/>
      <c r="X7" s="143"/>
      <c r="Y7" s="143"/>
      <c r="Z7" s="143"/>
      <c r="AA7" s="143"/>
      <c r="AB7" s="143"/>
      <c r="AC7" s="143"/>
      <c r="AD7" s="143"/>
      <c r="AE7" s="144"/>
      <c r="AF7" s="145">
        <v>3</v>
      </c>
      <c r="AG7" s="146"/>
      <c r="AH7" s="62"/>
      <c r="AI7" s="42"/>
      <c r="AJ7" s="42"/>
      <c r="AK7" s="65" t="s">
        <v>8</v>
      </c>
      <c r="AL7" s="66">
        <v>1</v>
      </c>
      <c r="AM7" s="66">
        <v>2</v>
      </c>
      <c r="AN7" s="66">
        <v>3</v>
      </c>
      <c r="AO7" s="66">
        <v>4</v>
      </c>
      <c r="AP7" s="66">
        <v>5</v>
      </c>
      <c r="AQ7" s="66">
        <v>6</v>
      </c>
      <c r="AR7" s="67"/>
      <c r="AS7" s="42"/>
      <c r="AT7" s="42"/>
    </row>
    <row r="8" spans="1:46" s="2" customFormat="1" ht="10.95" customHeight="1" thickTop="1" x14ac:dyDescent="0.3">
      <c r="C8" s="147" t="s">
        <v>3</v>
      </c>
      <c r="D8" s="147"/>
      <c r="E8" s="147"/>
      <c r="F8" s="147"/>
      <c r="G8" s="147"/>
      <c r="H8" s="147"/>
      <c r="I8" s="147"/>
      <c r="J8" s="147"/>
      <c r="K8" s="147"/>
      <c r="L8" s="147"/>
      <c r="M8" s="147"/>
      <c r="N8" s="147"/>
      <c r="O8" s="147"/>
      <c r="P8" s="147"/>
      <c r="Q8" s="147"/>
      <c r="R8" s="147"/>
      <c r="S8" s="147"/>
      <c r="T8" s="147"/>
      <c r="U8" s="147"/>
      <c r="V8" s="147"/>
      <c r="W8" s="147"/>
      <c r="X8" s="147"/>
      <c r="Y8" s="147"/>
      <c r="Z8" s="147"/>
      <c r="AA8" s="147"/>
      <c r="AB8" s="147"/>
      <c r="AC8" s="147"/>
      <c r="AD8" s="147"/>
      <c r="AE8" s="147"/>
      <c r="AF8" s="147"/>
      <c r="AG8" s="147"/>
      <c r="AH8" s="5"/>
      <c r="AI8" s="5"/>
      <c r="AJ8" s="5"/>
      <c r="AK8" s="17">
        <v>1</v>
      </c>
      <c r="AL8" s="18">
        <v>2</v>
      </c>
      <c r="AM8" s="19">
        <v>3</v>
      </c>
      <c r="AN8" s="20">
        <v>4</v>
      </c>
      <c r="AO8" s="21">
        <v>5</v>
      </c>
      <c r="AP8" s="22">
        <v>6</v>
      </c>
      <c r="AQ8" s="23">
        <v>7</v>
      </c>
      <c r="AR8" s="7"/>
    </row>
    <row r="9" spans="1:46" s="2" customFormat="1" ht="10.95" customHeight="1" x14ac:dyDescent="0.3">
      <c r="C9" s="147"/>
      <c r="D9" s="147"/>
      <c r="E9" s="147"/>
      <c r="F9" s="147"/>
      <c r="G9" s="147"/>
      <c r="H9" s="147"/>
      <c r="I9" s="147"/>
      <c r="J9" s="147"/>
      <c r="K9" s="147"/>
      <c r="L9" s="147"/>
      <c r="M9" s="147"/>
      <c r="N9" s="147"/>
      <c r="O9" s="147"/>
      <c r="P9" s="147"/>
      <c r="Q9" s="147"/>
      <c r="R9" s="147"/>
      <c r="S9" s="147"/>
      <c r="T9" s="147"/>
      <c r="U9" s="147"/>
      <c r="V9" s="147"/>
      <c r="W9" s="147"/>
      <c r="X9" s="147"/>
      <c r="Y9" s="147"/>
      <c r="Z9" s="147"/>
      <c r="AA9" s="147"/>
      <c r="AB9" s="147"/>
      <c r="AC9" s="147"/>
      <c r="AD9" s="147"/>
      <c r="AE9" s="147"/>
      <c r="AF9" s="147"/>
      <c r="AG9" s="147"/>
      <c r="AH9" s="5"/>
      <c r="AI9" s="5"/>
      <c r="AJ9" s="5"/>
      <c r="AK9" s="17">
        <v>2</v>
      </c>
      <c r="AL9" s="24">
        <v>3</v>
      </c>
      <c r="AM9" s="25">
        <v>4</v>
      </c>
      <c r="AN9" s="26">
        <v>5</v>
      </c>
      <c r="AO9" s="27">
        <v>6</v>
      </c>
      <c r="AP9" s="28">
        <v>7</v>
      </c>
      <c r="AQ9" s="29">
        <v>8</v>
      </c>
      <c r="AR9" s="7"/>
    </row>
    <row r="10" spans="1:46" s="2" customFormat="1" ht="10.95" customHeight="1" x14ac:dyDescent="0.3">
      <c r="C10" s="147"/>
      <c r="D10" s="147"/>
      <c r="E10" s="147"/>
      <c r="F10" s="147"/>
      <c r="G10" s="147"/>
      <c r="H10" s="147"/>
      <c r="I10" s="147"/>
      <c r="J10" s="147"/>
      <c r="K10" s="147"/>
      <c r="L10" s="147"/>
      <c r="M10" s="147"/>
      <c r="N10" s="147"/>
      <c r="O10" s="147"/>
      <c r="P10" s="147"/>
      <c r="Q10" s="147"/>
      <c r="R10" s="147"/>
      <c r="S10" s="147"/>
      <c r="T10" s="147"/>
      <c r="U10" s="147"/>
      <c r="V10" s="147"/>
      <c r="W10" s="147"/>
      <c r="X10" s="147"/>
      <c r="Y10" s="147"/>
      <c r="Z10" s="147"/>
      <c r="AA10" s="147"/>
      <c r="AB10" s="147"/>
      <c r="AC10" s="147"/>
      <c r="AD10" s="147"/>
      <c r="AE10" s="147"/>
      <c r="AF10" s="147"/>
      <c r="AG10" s="147"/>
      <c r="AH10" s="5"/>
      <c r="AI10" s="5"/>
      <c r="AJ10" s="5"/>
      <c r="AK10" s="17">
        <v>3</v>
      </c>
      <c r="AL10" s="30">
        <v>4</v>
      </c>
      <c r="AM10" s="26">
        <v>5</v>
      </c>
      <c r="AN10" s="27">
        <v>6</v>
      </c>
      <c r="AO10" s="28">
        <v>7</v>
      </c>
      <c r="AP10" s="27">
        <v>8</v>
      </c>
      <c r="AQ10" s="31">
        <v>9</v>
      </c>
      <c r="AR10" s="7"/>
    </row>
    <row r="11" spans="1:46" s="2" customFormat="1" ht="10.95" customHeight="1" x14ac:dyDescent="0.3">
      <c r="C11" s="147"/>
      <c r="D11" s="147"/>
      <c r="E11" s="147"/>
      <c r="F11" s="147"/>
      <c r="G11" s="147"/>
      <c r="H11" s="147"/>
      <c r="I11" s="147"/>
      <c r="J11" s="147"/>
      <c r="K11" s="147"/>
      <c r="L11" s="147"/>
      <c r="M11" s="147"/>
      <c r="N11" s="147"/>
      <c r="O11" s="147"/>
      <c r="P11" s="147"/>
      <c r="Q11" s="147"/>
      <c r="R11" s="147"/>
      <c r="S11" s="147"/>
      <c r="T11" s="147"/>
      <c r="U11" s="147"/>
      <c r="V11" s="147"/>
      <c r="W11" s="147"/>
      <c r="X11" s="147"/>
      <c r="Y11" s="147"/>
      <c r="Z11" s="147"/>
      <c r="AA11" s="147"/>
      <c r="AB11" s="147"/>
      <c r="AC11" s="147"/>
      <c r="AD11" s="147"/>
      <c r="AE11" s="147"/>
      <c r="AF11" s="147"/>
      <c r="AG11" s="147"/>
      <c r="AH11" s="5"/>
      <c r="AI11" s="5"/>
      <c r="AJ11" s="5"/>
      <c r="AK11" s="17">
        <v>4</v>
      </c>
      <c r="AL11" s="32">
        <v>5</v>
      </c>
      <c r="AM11" s="27">
        <v>6</v>
      </c>
      <c r="AN11" s="28">
        <v>7</v>
      </c>
      <c r="AO11" s="27">
        <v>8</v>
      </c>
      <c r="AP11" s="26">
        <v>9</v>
      </c>
      <c r="AQ11" s="33">
        <v>10</v>
      </c>
      <c r="AR11" s="7"/>
    </row>
    <row r="12" spans="1:46" s="2" customFormat="1" ht="10.95" customHeight="1" thickBot="1" x14ac:dyDescent="0.35">
      <c r="C12" s="147"/>
      <c r="D12" s="147"/>
      <c r="E12" s="147"/>
      <c r="F12" s="147"/>
      <c r="G12" s="147"/>
      <c r="H12" s="147"/>
      <c r="I12" s="147"/>
      <c r="J12" s="147"/>
      <c r="K12" s="147"/>
      <c r="L12" s="147"/>
      <c r="M12" s="147"/>
      <c r="N12" s="147"/>
      <c r="O12" s="147"/>
      <c r="P12" s="147"/>
      <c r="Q12" s="147"/>
      <c r="R12" s="147"/>
      <c r="S12" s="147"/>
      <c r="T12" s="147"/>
      <c r="U12" s="147"/>
      <c r="V12" s="147"/>
      <c r="W12" s="147"/>
      <c r="X12" s="147"/>
      <c r="Y12" s="147"/>
      <c r="Z12" s="147"/>
      <c r="AA12" s="147"/>
      <c r="AB12" s="147"/>
      <c r="AC12" s="147"/>
      <c r="AD12" s="147"/>
      <c r="AE12" s="147"/>
      <c r="AF12" s="147"/>
      <c r="AG12" s="147"/>
      <c r="AH12" s="5"/>
      <c r="AI12" s="5"/>
      <c r="AJ12" s="5"/>
      <c r="AK12" s="17">
        <v>5</v>
      </c>
      <c r="AL12" s="34">
        <v>6</v>
      </c>
      <c r="AM12" s="28">
        <v>7</v>
      </c>
      <c r="AN12" s="27">
        <v>8</v>
      </c>
      <c r="AO12" s="26">
        <v>9</v>
      </c>
      <c r="AP12" s="25">
        <v>10</v>
      </c>
      <c r="AQ12" s="35">
        <v>11</v>
      </c>
      <c r="AR12" s="7"/>
    </row>
    <row r="13" spans="1:46" s="2" customFormat="1" ht="14.4" customHeight="1" thickBot="1" x14ac:dyDescent="0.4">
      <c r="B13" s="6" t="s">
        <v>1</v>
      </c>
      <c r="C13" s="5"/>
      <c r="D13" s="5"/>
      <c r="E13" s="5"/>
      <c r="F13" s="5"/>
      <c r="G13" s="5"/>
      <c r="H13" s="130" t="s">
        <v>22</v>
      </c>
      <c r="I13" s="130"/>
      <c r="J13" s="130"/>
      <c r="K13" s="130"/>
      <c r="L13" s="130"/>
      <c r="M13" s="130"/>
      <c r="N13" s="130"/>
      <c r="O13" s="130"/>
      <c r="P13" s="130"/>
      <c r="Q13" s="130"/>
      <c r="R13" s="130"/>
      <c r="S13" s="131"/>
      <c r="T13" s="132" t="s">
        <v>23</v>
      </c>
      <c r="U13" s="133"/>
      <c r="V13" s="134"/>
      <c r="W13" s="5"/>
      <c r="X13" s="87" t="str">
        <f>IF(OR(T13="Yes",T13="yes"),"Theoretical","")</f>
        <v/>
      </c>
      <c r="Y13" s="6" t="s">
        <v>6</v>
      </c>
      <c r="AK13" s="16">
        <v>6</v>
      </c>
      <c r="AL13" s="36">
        <v>7</v>
      </c>
      <c r="AM13" s="29">
        <v>8</v>
      </c>
      <c r="AN13" s="31">
        <v>9</v>
      </c>
      <c r="AO13" s="33">
        <v>10</v>
      </c>
      <c r="AP13" s="35">
        <v>11</v>
      </c>
      <c r="AQ13" s="37">
        <v>12</v>
      </c>
      <c r="AR13" s="7"/>
    </row>
    <row r="14" spans="1:46" s="2" customFormat="1" ht="15.6" customHeight="1" thickBot="1" x14ac:dyDescent="0.4">
      <c r="B14" s="6"/>
      <c r="C14" s="4"/>
      <c r="D14" s="4"/>
      <c r="E14" s="4"/>
      <c r="F14" s="4"/>
      <c r="G14" s="4"/>
      <c r="H14" s="4"/>
      <c r="I14" s="4"/>
      <c r="J14" s="4"/>
      <c r="K14" s="4"/>
      <c r="L14" s="4"/>
      <c r="M14" s="4"/>
      <c r="N14" s="4"/>
      <c r="O14" s="4"/>
      <c r="P14" s="4"/>
      <c r="Q14" s="4"/>
      <c r="R14" s="4"/>
      <c r="S14" s="4"/>
      <c r="T14" s="4"/>
      <c r="U14" s="4"/>
      <c r="V14" s="4"/>
      <c r="W14" s="4"/>
      <c r="X14" s="88" t="str">
        <f>IF(OR(T13="Yes",T13="yes"),"Expected","")</f>
        <v/>
      </c>
      <c r="Y14" s="6"/>
      <c r="Z14" s="4"/>
      <c r="AA14" s="4"/>
      <c r="AB14" s="4"/>
      <c r="AC14" s="4"/>
      <c r="AD14" s="4"/>
      <c r="AE14" s="4"/>
      <c r="AF14" s="4"/>
      <c r="AG14" s="4"/>
      <c r="AH14" s="4"/>
      <c r="AI14" s="4"/>
      <c r="AJ14" s="4"/>
      <c r="AK14" s="4"/>
      <c r="AL14" s="4"/>
      <c r="AM14" s="4"/>
      <c r="AN14" s="4"/>
      <c r="AO14" s="4"/>
      <c r="AP14" s="4"/>
      <c r="AQ14" s="4"/>
      <c r="AR14" s="4"/>
      <c r="AS14" s="4"/>
      <c r="AT14" s="4"/>
    </row>
    <row r="15" spans="1:46" s="2" customFormat="1" ht="15" thickBot="1" x14ac:dyDescent="0.35">
      <c r="B15" s="8" t="s">
        <v>25</v>
      </c>
      <c r="C15" s="135" t="s">
        <v>2</v>
      </c>
      <c r="D15" s="136"/>
      <c r="E15" s="137" t="s">
        <v>7</v>
      </c>
      <c r="F15" s="137"/>
      <c r="G15" s="137"/>
      <c r="H15" s="137"/>
      <c r="I15" s="137"/>
      <c r="J15" s="137"/>
      <c r="K15" s="137"/>
      <c r="L15" s="137"/>
      <c r="M15" s="137"/>
      <c r="N15" s="9"/>
      <c r="O15" s="9"/>
      <c r="P15" s="9"/>
      <c r="Q15" s="9"/>
      <c r="R15" s="9"/>
      <c r="S15" s="9"/>
      <c r="T15" s="9"/>
      <c r="U15" s="9"/>
      <c r="V15" s="9"/>
      <c r="W15" s="10" t="s">
        <v>5</v>
      </c>
      <c r="X15" s="88" t="str">
        <f>IF(OR(T13="Yes",T13="yes"),"Frequency","")</f>
        <v/>
      </c>
      <c r="Y15" s="8" t="s">
        <v>25</v>
      </c>
      <c r="Z15" s="138" t="s">
        <v>2</v>
      </c>
      <c r="AA15" s="139"/>
      <c r="AB15" s="137" t="s">
        <v>7</v>
      </c>
      <c r="AC15" s="137"/>
      <c r="AD15" s="137"/>
      <c r="AE15" s="137"/>
      <c r="AF15" s="137"/>
      <c r="AG15" s="137"/>
      <c r="AH15" s="137"/>
      <c r="AI15" s="137"/>
      <c r="AJ15" s="137"/>
      <c r="AK15" s="9"/>
      <c r="AL15" s="9"/>
      <c r="AM15" s="9"/>
      <c r="AN15" s="9"/>
      <c r="AO15" s="9"/>
      <c r="AP15" s="9"/>
      <c r="AQ15" s="9"/>
      <c r="AR15" s="9"/>
      <c r="AS15" s="9"/>
      <c r="AT15" s="10" t="s">
        <v>5</v>
      </c>
    </row>
    <row r="16" spans="1:46" s="2" customFormat="1" x14ac:dyDescent="0.3">
      <c r="B16" s="91"/>
      <c r="C16" s="72"/>
      <c r="D16" s="73"/>
      <c r="E16" s="73"/>
      <c r="F16" s="73"/>
      <c r="G16" s="73"/>
      <c r="H16" s="73"/>
      <c r="I16" s="73"/>
      <c r="J16" s="73"/>
      <c r="K16" s="73"/>
      <c r="L16" s="73"/>
      <c r="M16" s="73"/>
      <c r="N16" s="73"/>
      <c r="O16" s="73"/>
      <c r="P16" s="73"/>
      <c r="Q16" s="73"/>
      <c r="R16" s="73"/>
      <c r="S16" s="73"/>
      <c r="T16" s="73"/>
      <c r="U16" s="73"/>
      <c r="V16" s="74"/>
      <c r="W16" s="75">
        <f t="shared" ref="W16:W26" si="0">SUM(C16:V16)</f>
        <v>0</v>
      </c>
      <c r="X16" s="89" t="str">
        <f>IF(OR(T13="Yes",T13="yes"),1/36*AVERAGE(W$27,AT$27),"")</f>
        <v/>
      </c>
      <c r="Y16" s="91"/>
      <c r="Z16" s="72"/>
      <c r="AA16" s="73"/>
      <c r="AB16" s="73"/>
      <c r="AC16" s="73"/>
      <c r="AD16" s="73"/>
      <c r="AE16" s="73"/>
      <c r="AF16" s="73"/>
      <c r="AG16" s="73"/>
      <c r="AH16" s="73"/>
      <c r="AI16" s="73"/>
      <c r="AJ16" s="73"/>
      <c r="AK16" s="73"/>
      <c r="AL16" s="73"/>
      <c r="AM16" s="73"/>
      <c r="AN16" s="73"/>
      <c r="AO16" s="73"/>
      <c r="AP16" s="73"/>
      <c r="AQ16" s="73"/>
      <c r="AR16" s="73"/>
      <c r="AS16" s="74"/>
      <c r="AT16" s="75">
        <f t="shared" ref="AT16:AT26" si="1">SUM(Z16:AS16)</f>
        <v>0</v>
      </c>
    </row>
    <row r="17" spans="2:46" s="2" customFormat="1" x14ac:dyDescent="0.3">
      <c r="B17" s="92"/>
      <c r="C17" s="76"/>
      <c r="D17" s="77"/>
      <c r="E17" s="77"/>
      <c r="F17" s="77"/>
      <c r="G17" s="77"/>
      <c r="H17" s="77"/>
      <c r="I17" s="77"/>
      <c r="J17" s="77"/>
      <c r="K17" s="77"/>
      <c r="L17" s="77"/>
      <c r="M17" s="77"/>
      <c r="N17" s="77"/>
      <c r="O17" s="77"/>
      <c r="P17" s="77"/>
      <c r="Q17" s="77"/>
      <c r="R17" s="77"/>
      <c r="S17" s="77"/>
      <c r="T17" s="77"/>
      <c r="U17" s="77"/>
      <c r="V17" s="78"/>
      <c r="W17" s="79">
        <f t="shared" si="0"/>
        <v>0</v>
      </c>
      <c r="X17" s="89" t="str">
        <f>IF(OR(T13="Yes",T13="yes"),2/36*AVERAGE(W$27,AT$27),"")</f>
        <v/>
      </c>
      <c r="Y17" s="92"/>
      <c r="Z17" s="76"/>
      <c r="AA17" s="77"/>
      <c r="AB17" s="77"/>
      <c r="AC17" s="77"/>
      <c r="AD17" s="77"/>
      <c r="AE17" s="77"/>
      <c r="AF17" s="77"/>
      <c r="AG17" s="77"/>
      <c r="AH17" s="77"/>
      <c r="AI17" s="77"/>
      <c r="AJ17" s="77"/>
      <c r="AK17" s="77"/>
      <c r="AL17" s="77"/>
      <c r="AM17" s="77"/>
      <c r="AN17" s="77"/>
      <c r="AO17" s="77"/>
      <c r="AP17" s="77"/>
      <c r="AQ17" s="77"/>
      <c r="AR17" s="77"/>
      <c r="AS17" s="78"/>
      <c r="AT17" s="79">
        <f t="shared" si="1"/>
        <v>0</v>
      </c>
    </row>
    <row r="18" spans="2:46" s="2" customFormat="1" x14ac:dyDescent="0.3">
      <c r="B18" s="92"/>
      <c r="C18" s="76"/>
      <c r="D18" s="77"/>
      <c r="E18" s="77"/>
      <c r="F18" s="77"/>
      <c r="G18" s="77"/>
      <c r="H18" s="77"/>
      <c r="I18" s="77"/>
      <c r="J18" s="77"/>
      <c r="K18" s="77"/>
      <c r="L18" s="77"/>
      <c r="M18" s="77"/>
      <c r="N18" s="77"/>
      <c r="O18" s="77"/>
      <c r="P18" s="77"/>
      <c r="Q18" s="77"/>
      <c r="R18" s="77"/>
      <c r="S18" s="77"/>
      <c r="T18" s="77"/>
      <c r="U18" s="77"/>
      <c r="V18" s="78"/>
      <c r="W18" s="79">
        <f t="shared" si="0"/>
        <v>0</v>
      </c>
      <c r="X18" s="89" t="str">
        <f>IF(OR(T13="Yes",T13="yes"),3/36*AVERAGE(W$27,AT$27),"")</f>
        <v/>
      </c>
      <c r="Y18" s="92"/>
      <c r="Z18" s="76"/>
      <c r="AA18" s="77"/>
      <c r="AB18" s="77"/>
      <c r="AC18" s="77"/>
      <c r="AD18" s="77"/>
      <c r="AE18" s="77"/>
      <c r="AF18" s="77"/>
      <c r="AG18" s="77"/>
      <c r="AH18" s="77"/>
      <c r="AI18" s="77"/>
      <c r="AJ18" s="77"/>
      <c r="AK18" s="77"/>
      <c r="AL18" s="77"/>
      <c r="AM18" s="77"/>
      <c r="AN18" s="77"/>
      <c r="AO18" s="77"/>
      <c r="AP18" s="77"/>
      <c r="AQ18" s="77"/>
      <c r="AR18" s="77"/>
      <c r="AS18" s="78"/>
      <c r="AT18" s="79">
        <f t="shared" si="1"/>
        <v>0</v>
      </c>
    </row>
    <row r="19" spans="2:46" s="2" customFormat="1" x14ac:dyDescent="0.3">
      <c r="B19" s="92"/>
      <c r="C19" s="76"/>
      <c r="D19" s="77"/>
      <c r="E19" s="77"/>
      <c r="F19" s="77"/>
      <c r="G19" s="77"/>
      <c r="H19" s="77"/>
      <c r="I19" s="77"/>
      <c r="J19" s="77"/>
      <c r="K19" s="77"/>
      <c r="L19" s="77"/>
      <c r="M19" s="77"/>
      <c r="N19" s="77"/>
      <c r="O19" s="77"/>
      <c r="P19" s="77"/>
      <c r="Q19" s="77"/>
      <c r="R19" s="77"/>
      <c r="S19" s="77"/>
      <c r="T19" s="77"/>
      <c r="U19" s="77"/>
      <c r="V19" s="78"/>
      <c r="W19" s="79">
        <f t="shared" si="0"/>
        <v>0</v>
      </c>
      <c r="X19" s="89" t="str">
        <f>IF(OR(T13="Yes",T13="yes"),4/36*AVERAGE(W$27,AT$27),"")</f>
        <v/>
      </c>
      <c r="Y19" s="92"/>
      <c r="Z19" s="76"/>
      <c r="AA19" s="77"/>
      <c r="AB19" s="77"/>
      <c r="AC19" s="77"/>
      <c r="AD19" s="77"/>
      <c r="AE19" s="77"/>
      <c r="AF19" s="77"/>
      <c r="AG19" s="77"/>
      <c r="AH19" s="77"/>
      <c r="AI19" s="77"/>
      <c r="AJ19" s="77"/>
      <c r="AK19" s="77"/>
      <c r="AL19" s="77"/>
      <c r="AM19" s="77"/>
      <c r="AN19" s="77"/>
      <c r="AO19" s="77"/>
      <c r="AP19" s="77"/>
      <c r="AQ19" s="77"/>
      <c r="AR19" s="77"/>
      <c r="AS19" s="78"/>
      <c r="AT19" s="79">
        <f t="shared" si="1"/>
        <v>0</v>
      </c>
    </row>
    <row r="20" spans="2:46" s="2" customFormat="1" x14ac:dyDescent="0.3">
      <c r="B20" s="92"/>
      <c r="C20" s="76"/>
      <c r="D20" s="77"/>
      <c r="E20" s="77"/>
      <c r="F20" s="77"/>
      <c r="G20" s="77"/>
      <c r="H20" s="77"/>
      <c r="I20" s="77"/>
      <c r="J20" s="77"/>
      <c r="K20" s="77"/>
      <c r="L20" s="77"/>
      <c r="M20" s="77"/>
      <c r="N20" s="77"/>
      <c r="O20" s="77"/>
      <c r="P20" s="77"/>
      <c r="Q20" s="77"/>
      <c r="R20" s="77"/>
      <c r="S20" s="77"/>
      <c r="T20" s="77"/>
      <c r="U20" s="77"/>
      <c r="V20" s="78"/>
      <c r="W20" s="79">
        <f t="shared" si="0"/>
        <v>0</v>
      </c>
      <c r="X20" s="89" t="str">
        <f>IF(OR(T13="Yes",T13="yes"),5/36*AVERAGE(W$27,AT$27),"")</f>
        <v/>
      </c>
      <c r="Y20" s="92"/>
      <c r="Z20" s="76"/>
      <c r="AA20" s="77"/>
      <c r="AB20" s="77"/>
      <c r="AC20" s="77"/>
      <c r="AD20" s="77"/>
      <c r="AE20" s="77"/>
      <c r="AF20" s="77"/>
      <c r="AG20" s="77"/>
      <c r="AH20" s="77"/>
      <c r="AI20" s="77"/>
      <c r="AJ20" s="77"/>
      <c r="AK20" s="77"/>
      <c r="AL20" s="77"/>
      <c r="AM20" s="77"/>
      <c r="AN20" s="77"/>
      <c r="AO20" s="77"/>
      <c r="AP20" s="77"/>
      <c r="AQ20" s="77"/>
      <c r="AR20" s="77"/>
      <c r="AS20" s="78"/>
      <c r="AT20" s="79">
        <f t="shared" si="1"/>
        <v>0</v>
      </c>
    </row>
    <row r="21" spans="2:46" s="2" customFormat="1" x14ac:dyDescent="0.3">
      <c r="B21" s="92"/>
      <c r="C21" s="76"/>
      <c r="D21" s="77"/>
      <c r="E21" s="77"/>
      <c r="F21" s="77"/>
      <c r="G21" s="77"/>
      <c r="H21" s="77"/>
      <c r="I21" s="77"/>
      <c r="J21" s="77"/>
      <c r="K21" s="77"/>
      <c r="L21" s="77"/>
      <c r="M21" s="77"/>
      <c r="N21" s="77"/>
      <c r="O21" s="77"/>
      <c r="P21" s="77"/>
      <c r="Q21" s="77"/>
      <c r="R21" s="77"/>
      <c r="S21" s="77"/>
      <c r="T21" s="77"/>
      <c r="U21" s="77"/>
      <c r="V21" s="78"/>
      <c r="W21" s="79">
        <f t="shared" si="0"/>
        <v>0</v>
      </c>
      <c r="X21" s="89" t="str">
        <f>IF(OR(T13="Yes",T13="yes"),6/36*AVERAGE(W$27,AT$27),"")</f>
        <v/>
      </c>
      <c r="Y21" s="92"/>
      <c r="Z21" s="76"/>
      <c r="AA21" s="77"/>
      <c r="AB21" s="77"/>
      <c r="AC21" s="77"/>
      <c r="AD21" s="77"/>
      <c r="AE21" s="77"/>
      <c r="AF21" s="77"/>
      <c r="AG21" s="77"/>
      <c r="AH21" s="77"/>
      <c r="AI21" s="77"/>
      <c r="AJ21" s="77"/>
      <c r="AK21" s="77"/>
      <c r="AL21" s="77"/>
      <c r="AM21" s="77"/>
      <c r="AN21" s="77"/>
      <c r="AO21" s="77"/>
      <c r="AP21" s="77"/>
      <c r="AQ21" s="77"/>
      <c r="AR21" s="77"/>
      <c r="AS21" s="78"/>
      <c r="AT21" s="79">
        <f t="shared" si="1"/>
        <v>0</v>
      </c>
    </row>
    <row r="22" spans="2:46" s="3" customFormat="1" x14ac:dyDescent="0.3">
      <c r="B22" s="93"/>
      <c r="C22" s="80"/>
      <c r="D22" s="81"/>
      <c r="E22" s="81"/>
      <c r="F22" s="81"/>
      <c r="G22" s="81"/>
      <c r="H22" s="81"/>
      <c r="I22" s="81"/>
      <c r="J22" s="81"/>
      <c r="K22" s="81"/>
      <c r="L22" s="81"/>
      <c r="M22" s="81"/>
      <c r="N22" s="81"/>
      <c r="O22" s="81"/>
      <c r="P22" s="81"/>
      <c r="Q22" s="81"/>
      <c r="R22" s="81"/>
      <c r="S22" s="81"/>
      <c r="T22" s="81"/>
      <c r="U22" s="81"/>
      <c r="V22" s="82"/>
      <c r="W22" s="79">
        <f t="shared" si="0"/>
        <v>0</v>
      </c>
      <c r="X22" s="89" t="str">
        <f>IF(OR(T13="Yes",T13="yes"),5/36*AVERAGE(W$27,AT$27),"")</f>
        <v/>
      </c>
      <c r="Y22" s="93"/>
      <c r="Z22" s="80"/>
      <c r="AA22" s="81"/>
      <c r="AB22" s="81"/>
      <c r="AC22" s="81"/>
      <c r="AD22" s="81"/>
      <c r="AE22" s="81"/>
      <c r="AF22" s="81"/>
      <c r="AG22" s="81"/>
      <c r="AH22" s="81"/>
      <c r="AI22" s="81"/>
      <c r="AJ22" s="81"/>
      <c r="AK22" s="81"/>
      <c r="AL22" s="81"/>
      <c r="AM22" s="81"/>
      <c r="AN22" s="81"/>
      <c r="AO22" s="81"/>
      <c r="AP22" s="81"/>
      <c r="AQ22" s="81"/>
      <c r="AR22" s="81"/>
      <c r="AS22" s="82"/>
      <c r="AT22" s="79">
        <f t="shared" si="1"/>
        <v>0</v>
      </c>
    </row>
    <row r="23" spans="2:46" s="3" customFormat="1" x14ac:dyDescent="0.3">
      <c r="B23" s="93"/>
      <c r="C23" s="80"/>
      <c r="D23" s="81"/>
      <c r="E23" s="81"/>
      <c r="F23" s="81"/>
      <c r="G23" s="81"/>
      <c r="H23" s="81"/>
      <c r="I23" s="81"/>
      <c r="J23" s="81"/>
      <c r="K23" s="81"/>
      <c r="L23" s="81"/>
      <c r="M23" s="81"/>
      <c r="N23" s="81"/>
      <c r="O23" s="81"/>
      <c r="P23" s="81"/>
      <c r="Q23" s="81"/>
      <c r="R23" s="81"/>
      <c r="S23" s="81"/>
      <c r="T23" s="81"/>
      <c r="U23" s="81"/>
      <c r="V23" s="82"/>
      <c r="W23" s="79">
        <f t="shared" si="0"/>
        <v>0</v>
      </c>
      <c r="X23" s="89" t="str">
        <f>IF(OR(T13="Yes",T13="yes"),4/36*AVERAGE(W$27,AT$27),"")</f>
        <v/>
      </c>
      <c r="Y23" s="93"/>
      <c r="Z23" s="80"/>
      <c r="AA23" s="81"/>
      <c r="AB23" s="81"/>
      <c r="AC23" s="81"/>
      <c r="AD23" s="81"/>
      <c r="AE23" s="81"/>
      <c r="AF23" s="81"/>
      <c r="AG23" s="81"/>
      <c r="AH23" s="81"/>
      <c r="AI23" s="81"/>
      <c r="AJ23" s="81"/>
      <c r="AK23" s="81"/>
      <c r="AL23" s="81"/>
      <c r="AM23" s="81"/>
      <c r="AN23" s="81"/>
      <c r="AO23" s="81"/>
      <c r="AP23" s="81"/>
      <c r="AQ23" s="81"/>
      <c r="AR23" s="81"/>
      <c r="AS23" s="82"/>
      <c r="AT23" s="79">
        <f t="shared" si="1"/>
        <v>0</v>
      </c>
    </row>
    <row r="24" spans="2:46" s="3" customFormat="1" x14ac:dyDescent="0.3">
      <c r="B24" s="93"/>
      <c r="C24" s="80"/>
      <c r="D24" s="81"/>
      <c r="E24" s="81"/>
      <c r="F24" s="81"/>
      <c r="G24" s="81"/>
      <c r="H24" s="81"/>
      <c r="I24" s="81"/>
      <c r="J24" s="81"/>
      <c r="K24" s="81"/>
      <c r="L24" s="81"/>
      <c r="M24" s="81"/>
      <c r="N24" s="81"/>
      <c r="O24" s="81"/>
      <c r="P24" s="81"/>
      <c r="Q24" s="81"/>
      <c r="R24" s="81"/>
      <c r="S24" s="81"/>
      <c r="T24" s="81"/>
      <c r="U24" s="81"/>
      <c r="V24" s="82"/>
      <c r="W24" s="79">
        <f t="shared" si="0"/>
        <v>0</v>
      </c>
      <c r="X24" s="89" t="str">
        <f>IF(OR(T13="Yes",T13="yes"),3/36*AVERAGE(W$27,AT$27),"")</f>
        <v/>
      </c>
      <c r="Y24" s="93"/>
      <c r="Z24" s="80"/>
      <c r="AA24" s="81"/>
      <c r="AB24" s="81"/>
      <c r="AC24" s="81"/>
      <c r="AD24" s="81"/>
      <c r="AE24" s="81"/>
      <c r="AF24" s="81"/>
      <c r="AG24" s="81"/>
      <c r="AH24" s="81"/>
      <c r="AI24" s="81"/>
      <c r="AJ24" s="81"/>
      <c r="AK24" s="81"/>
      <c r="AL24" s="81"/>
      <c r="AM24" s="81"/>
      <c r="AN24" s="81"/>
      <c r="AO24" s="81"/>
      <c r="AP24" s="81"/>
      <c r="AQ24" s="81"/>
      <c r="AR24" s="81"/>
      <c r="AS24" s="82"/>
      <c r="AT24" s="79">
        <f t="shared" si="1"/>
        <v>0</v>
      </c>
    </row>
    <row r="25" spans="2:46" s="3" customFormat="1" x14ac:dyDescent="0.3">
      <c r="B25" s="93"/>
      <c r="C25" s="80"/>
      <c r="D25" s="81"/>
      <c r="E25" s="81"/>
      <c r="F25" s="81"/>
      <c r="G25" s="81"/>
      <c r="H25" s="81"/>
      <c r="I25" s="81"/>
      <c r="J25" s="81"/>
      <c r="K25" s="81"/>
      <c r="L25" s="81"/>
      <c r="M25" s="81"/>
      <c r="N25" s="81"/>
      <c r="O25" s="81"/>
      <c r="P25" s="81"/>
      <c r="Q25" s="81"/>
      <c r="R25" s="81"/>
      <c r="S25" s="81"/>
      <c r="T25" s="81"/>
      <c r="U25" s="81"/>
      <c r="V25" s="82"/>
      <c r="W25" s="79">
        <f t="shared" si="0"/>
        <v>0</v>
      </c>
      <c r="X25" s="89" t="str">
        <f>IF(OR(T13="Yes",T13="yes"),2/36*AVERAGE(W$27,AT$27),"")</f>
        <v/>
      </c>
      <c r="Y25" s="93"/>
      <c r="Z25" s="80"/>
      <c r="AA25" s="81"/>
      <c r="AB25" s="81"/>
      <c r="AC25" s="81"/>
      <c r="AD25" s="81"/>
      <c r="AE25" s="81"/>
      <c r="AF25" s="81"/>
      <c r="AG25" s="81"/>
      <c r="AH25" s="81"/>
      <c r="AI25" s="81"/>
      <c r="AJ25" s="81"/>
      <c r="AK25" s="81"/>
      <c r="AL25" s="81"/>
      <c r="AM25" s="81"/>
      <c r="AN25" s="81"/>
      <c r="AO25" s="81"/>
      <c r="AP25" s="81"/>
      <c r="AQ25" s="81"/>
      <c r="AR25" s="81"/>
      <c r="AS25" s="82"/>
      <c r="AT25" s="79">
        <f t="shared" si="1"/>
        <v>0</v>
      </c>
    </row>
    <row r="26" spans="2:46" s="3" customFormat="1" ht="15" thickBot="1" x14ac:dyDescent="0.35">
      <c r="B26" s="94"/>
      <c r="C26" s="83"/>
      <c r="D26" s="84"/>
      <c r="E26" s="84"/>
      <c r="F26" s="84"/>
      <c r="G26" s="84"/>
      <c r="H26" s="84"/>
      <c r="I26" s="84"/>
      <c r="J26" s="84"/>
      <c r="K26" s="84"/>
      <c r="L26" s="84"/>
      <c r="M26" s="84"/>
      <c r="N26" s="84"/>
      <c r="O26" s="84"/>
      <c r="P26" s="84"/>
      <c r="Q26" s="84"/>
      <c r="R26" s="84"/>
      <c r="S26" s="84"/>
      <c r="T26" s="84"/>
      <c r="U26" s="84"/>
      <c r="V26" s="85"/>
      <c r="W26" s="86">
        <f t="shared" si="0"/>
        <v>0</v>
      </c>
      <c r="X26" s="89" t="str">
        <f>IF(OR(T13="Yes",T13="yes"),1/36*AVERAGE(W$27,AT$27),"")</f>
        <v/>
      </c>
      <c r="Y26" s="94"/>
      <c r="Z26" s="83"/>
      <c r="AA26" s="84"/>
      <c r="AB26" s="84"/>
      <c r="AC26" s="84"/>
      <c r="AD26" s="84"/>
      <c r="AE26" s="84"/>
      <c r="AF26" s="84"/>
      <c r="AG26" s="84"/>
      <c r="AH26" s="84"/>
      <c r="AI26" s="84"/>
      <c r="AJ26" s="84"/>
      <c r="AK26" s="84"/>
      <c r="AL26" s="84"/>
      <c r="AM26" s="84"/>
      <c r="AN26" s="84"/>
      <c r="AO26" s="84"/>
      <c r="AP26" s="84"/>
      <c r="AQ26" s="84"/>
      <c r="AR26" s="84"/>
      <c r="AS26" s="85"/>
      <c r="AT26" s="86">
        <f t="shared" si="1"/>
        <v>0</v>
      </c>
    </row>
    <row r="27" spans="2:46" s="3" customFormat="1" x14ac:dyDescent="0.3">
      <c r="V27" s="104" t="s">
        <v>24</v>
      </c>
      <c r="W27" s="11">
        <f>SUM(W16:W26)</f>
        <v>0</v>
      </c>
      <c r="AS27" s="104" t="s">
        <v>24</v>
      </c>
      <c r="AT27" s="11">
        <f>SUM(AT16:AT26)</f>
        <v>0</v>
      </c>
    </row>
    <row r="28" spans="2:46" s="3" customFormat="1" x14ac:dyDescent="0.3"/>
    <row r="29" spans="2:46" s="3" customFormat="1" x14ac:dyDescent="0.3"/>
    <row r="30" spans="2:46" s="3" customFormat="1" x14ac:dyDescent="0.3"/>
    <row r="31" spans="2:46" s="3" customFormat="1" x14ac:dyDescent="0.3"/>
    <row r="32" spans="2:46" s="3" customFormat="1" x14ac:dyDescent="0.3"/>
    <row r="33" s="3" customFormat="1" x14ac:dyDescent="0.3"/>
    <row r="34" s="3" customFormat="1" x14ac:dyDescent="0.3"/>
  </sheetData>
  <sheetProtection algorithmName="SHA-512" hashValue="BEgOj2GB+kqV0hlym5n1Vq0JlVSF89ZAALaRYZfcsi19wxUGaiVLmlZ7ChO0Z+/6NcAifoQHI/4zprx9nydYlw==" saltValue="d4dF2zg3ncV6uwpZnNgZpQ==" spinCount="100000" sheet="1" objects="1" scenarios="1"/>
  <mergeCells count="12">
    <mergeCell ref="C8:AG12"/>
    <mergeCell ref="U4:W4"/>
    <mergeCell ref="V6:Y6"/>
    <mergeCell ref="C7:O7"/>
    <mergeCell ref="P7:AE7"/>
    <mergeCell ref="AF7:AG7"/>
    <mergeCell ref="C15:D15"/>
    <mergeCell ref="E15:M15"/>
    <mergeCell ref="Z15:AA15"/>
    <mergeCell ref="AB15:AJ15"/>
    <mergeCell ref="H13:S13"/>
    <mergeCell ref="T13:V13"/>
  </mergeCells>
  <dataValidations count="3">
    <dataValidation type="whole" errorStyle="warning" allowBlank="1" showErrorMessage="1" errorTitle="Must be between 1 and 5" error="The computer will use 3 if you don't correct this." sqref="AF7:AG7" xr:uid="{59D1509E-BEF3-4CD7-A3B9-ED77DE945283}">
      <formula1>1</formula1>
      <formula2>6</formula2>
    </dataValidation>
    <dataValidation type="list" errorStyle="information" allowBlank="1" showInputMessage="1" errorTitle="To roll the dice," error="choose or type 'ROLL'." promptTitle="Choose or type 'ROLL' or 'R'" prompt="to roll the dice." sqref="U4:W4" xr:uid="{EF67BE60-6118-4133-AB5C-EFD2C853BF40}">
      <formula1>"Roll,R,Roll,Roll,Roll,r,roll"</formula1>
    </dataValidation>
    <dataValidation type="list" errorStyle="warning" allowBlank="1" showErrorMessage="1" errorTitle="Choose or Type" error="Yes or No._x000a_Default is No" sqref="T13:V13" xr:uid="{E5BADB93-3209-4EAE-BF1E-30B588BDC9BB}">
      <formula1>"Yes,yes,No,no"</formula1>
    </dataValidation>
  </dataValidations>
  <pageMargins left="0.70866141732283472" right="0.70866141732283472" top="0.74803149606299213" bottom="0.74803149606299213" header="0.31496062992125984" footer="0.31496062992125984"/>
  <pageSetup paperSize="9" scale="69" orientation="landscape" r:id="rId1"/>
  <headerFooter>
    <oddFooter>&amp;L&amp;P of &amp;N&amp;C&amp;F  &amp;A
&amp;D    &amp;T&amp;R(C) 2018 M G Specialist Education
BareFacedMaths.co.uk</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43F226-FEF9-4E04-8C3F-5451ED6C67AB}">
  <sheetPr>
    <pageSetUpPr fitToPage="1"/>
  </sheetPr>
  <dimension ref="A1:AT34"/>
  <sheetViews>
    <sheetView showGridLines="0" showRowColHeaders="0" workbookViewId="0">
      <selection activeCell="U4" sqref="U4:W4"/>
    </sheetView>
  </sheetViews>
  <sheetFormatPr defaultRowHeight="14.4" x14ac:dyDescent="0.3"/>
  <cols>
    <col min="1" max="1" width="4.44140625" customWidth="1"/>
    <col min="2" max="2" width="8.88671875" customWidth="1"/>
    <col min="3" max="22" width="3.33203125" customWidth="1"/>
    <col min="23" max="23" width="10.33203125" customWidth="1"/>
    <col min="24" max="24" width="10.21875" customWidth="1"/>
    <col min="26" max="45" width="3.33203125" customWidth="1"/>
    <col min="46" max="46" width="11.109375" customWidth="1"/>
  </cols>
  <sheetData>
    <row r="1" spans="1:46" s="40" customFormat="1" ht="3.6" customHeight="1" x14ac:dyDescent="0.4">
      <c r="D1" s="40">
        <f ca="1">IF(U1=2,0,INT(RANDBETWEEN(1,6)))</f>
        <v>5</v>
      </c>
      <c r="J1" s="70"/>
      <c r="K1" s="70"/>
      <c r="L1" s="70"/>
      <c r="M1" s="40">
        <f ca="1">W1+INT(RANDBETWEEN(1,6-W1))</f>
        <v>6</v>
      </c>
      <c r="N1" s="40">
        <f ca="1">IF(U1=2,0,IF(O1&gt;1,M1,INT(RANDBETWEEN(1,6))))</f>
        <v>6</v>
      </c>
      <c r="O1" s="40">
        <f ca="1">INT(RANDBETWEEN(1,4))</f>
        <v>2</v>
      </c>
      <c r="U1" s="71">
        <f>IF(ISODD(W27+AT27),2,1)</f>
        <v>1</v>
      </c>
      <c r="V1" s="71"/>
      <c r="W1" s="71">
        <f>IF(OR(AF7&lt;2,AF7&gt;5),3,AF7)</f>
        <v>3</v>
      </c>
      <c r="X1" s="71"/>
      <c r="AA1" s="40">
        <f ca="1">IF(U1=1,0,INT(RANDBETWEEN(1,6)))</f>
        <v>0</v>
      </c>
      <c r="AK1" s="40">
        <f ca="1">IF(U1=1,0,INT(RANDBETWEEN(1,6)))</f>
        <v>0</v>
      </c>
    </row>
    <row r="2" spans="1:46" s="38" customFormat="1" ht="6.6" customHeight="1" thickBot="1" x14ac:dyDescent="0.45">
      <c r="J2" s="1"/>
      <c r="K2" s="1"/>
      <c r="L2" s="1"/>
      <c r="AG2" s="1"/>
      <c r="AH2" s="1"/>
      <c r="AI2" s="1"/>
    </row>
    <row r="3" spans="1:46" s="38" customFormat="1" ht="34.950000000000003" customHeight="1" thickTop="1" x14ac:dyDescent="0.3">
      <c r="C3" s="43"/>
      <c r="D3" s="44" t="str">
        <f ca="1">IF(OR($D$1&gt;3,$D$1=2),"O","")</f>
        <v>O</v>
      </c>
      <c r="E3" s="44"/>
      <c r="F3" s="44"/>
      <c r="G3" s="44"/>
      <c r="H3" s="44" t="str">
        <f ca="1">IF($D$1&gt;2,"O","")</f>
        <v>O</v>
      </c>
      <c r="I3" s="45"/>
      <c r="M3" s="43"/>
      <c r="N3" s="44" t="str">
        <f ca="1">IF(OR($N$1&gt;3,$N$1=2),"O","")</f>
        <v>O</v>
      </c>
      <c r="O3" s="44"/>
      <c r="P3" s="44"/>
      <c r="Q3" s="44"/>
      <c r="R3" s="44" t="str">
        <f ca="1">IF($N$1&gt;2,"O","")</f>
        <v>O</v>
      </c>
      <c r="S3" s="45"/>
      <c r="Z3" s="46"/>
      <c r="AA3" s="47" t="str">
        <f ca="1">IF(OR($AA$1&gt;3,$AA$1=2),"O","")</f>
        <v/>
      </c>
      <c r="AB3" s="47"/>
      <c r="AC3" s="47"/>
      <c r="AD3" s="47"/>
      <c r="AE3" s="47" t="str">
        <f ca="1">IF($AA$1&gt;2,"O","")</f>
        <v/>
      </c>
      <c r="AF3" s="48"/>
      <c r="AJ3" s="46"/>
      <c r="AK3" s="47" t="str">
        <f ca="1">IF(OR($AK$1&gt;3,$AK$1=2),"O","")</f>
        <v/>
      </c>
      <c r="AL3" s="47"/>
      <c r="AM3" s="47"/>
      <c r="AN3" s="47"/>
      <c r="AO3" s="47" t="str">
        <f ca="1">IF($AK$1&gt;2,"O","")</f>
        <v/>
      </c>
      <c r="AP3" s="48"/>
    </row>
    <row r="4" spans="1:46" s="38" customFormat="1" ht="34.950000000000003" customHeight="1" x14ac:dyDescent="0.5">
      <c r="C4" s="49"/>
      <c r="D4" s="50" t="str">
        <f ca="1">IF($D$1=6,"O","")</f>
        <v/>
      </c>
      <c r="E4" s="50"/>
      <c r="F4" s="50" t="str">
        <f ca="1">IF(ISODD($D$1),"O","")</f>
        <v>O</v>
      </c>
      <c r="G4" s="50"/>
      <c r="H4" s="50" t="str">
        <f ca="1">IF($D$1=6,"O","")</f>
        <v/>
      </c>
      <c r="I4" s="51"/>
      <c r="M4" s="49"/>
      <c r="N4" s="50" t="str">
        <f ca="1">IF($N$1=6,"O","")</f>
        <v>O</v>
      </c>
      <c r="O4" s="50"/>
      <c r="P4" s="50" t="str">
        <f ca="1">IF(ISODD($N$1),"O","")</f>
        <v/>
      </c>
      <c r="Q4" s="50"/>
      <c r="R4" s="50" t="str">
        <f ca="1">IF($N$1=6,"O","")</f>
        <v>O</v>
      </c>
      <c r="S4" s="51"/>
      <c r="U4" s="140" t="s">
        <v>0</v>
      </c>
      <c r="V4" s="140"/>
      <c r="W4" s="140"/>
      <c r="X4" s="52"/>
      <c r="Z4" s="53"/>
      <c r="AA4" s="54" t="str">
        <f ca="1">IF($AA$1=6,"O","")</f>
        <v/>
      </c>
      <c r="AB4" s="54"/>
      <c r="AC4" s="54" t="str">
        <f ca="1">IF(ISODD($AA$1),"O","")</f>
        <v/>
      </c>
      <c r="AD4" s="54"/>
      <c r="AE4" s="54" t="str">
        <f ca="1">IF($AA$1=6,"O","")</f>
        <v/>
      </c>
      <c r="AF4" s="55"/>
      <c r="AJ4" s="53"/>
      <c r="AK4" s="54" t="str">
        <f ca="1">IF($AK$1=6,"O","")</f>
        <v/>
      </c>
      <c r="AL4" s="54"/>
      <c r="AM4" s="54" t="str">
        <f ca="1">IF(ISODD($AK$1),"O","")</f>
        <v/>
      </c>
      <c r="AN4" s="54"/>
      <c r="AO4" s="54" t="str">
        <f ca="1">IF($AK$1=6,"O","")</f>
        <v/>
      </c>
      <c r="AP4" s="55"/>
    </row>
    <row r="5" spans="1:46" s="38" customFormat="1" ht="34.950000000000003" customHeight="1" thickBot="1" x14ac:dyDescent="0.35">
      <c r="C5" s="56"/>
      <c r="D5" s="57" t="str">
        <f ca="1">IF($D$1&gt;2,"O","")</f>
        <v>O</v>
      </c>
      <c r="E5" s="57"/>
      <c r="F5" s="57"/>
      <c r="G5" s="57"/>
      <c r="H5" s="57" t="str">
        <f ca="1">IF(OR($D$1&gt;3,$D$1=2),"O","")</f>
        <v>O</v>
      </c>
      <c r="I5" s="58"/>
      <c r="K5" s="40"/>
      <c r="M5" s="56"/>
      <c r="N5" s="57" t="str">
        <f ca="1">IF($N$1&gt;2,"O","")</f>
        <v>O</v>
      </c>
      <c r="O5" s="57"/>
      <c r="P5" s="57"/>
      <c r="Q5" s="57"/>
      <c r="R5" s="57" t="str">
        <f ca="1">IF(OR($N$1&gt;3,$N$1=2),"O","")</f>
        <v>O</v>
      </c>
      <c r="S5" s="58"/>
      <c r="Z5" s="59"/>
      <c r="AA5" s="60" t="str">
        <f ca="1">IF($AA$1&gt;2,"O","")</f>
        <v/>
      </c>
      <c r="AB5" s="60"/>
      <c r="AC5" s="60"/>
      <c r="AD5" s="60"/>
      <c r="AE5" s="60" t="str">
        <f ca="1">IF(OR($AA$1&gt;3,$AA$1=2),"O","")</f>
        <v/>
      </c>
      <c r="AF5" s="61"/>
      <c r="AH5" s="40"/>
      <c r="AJ5" s="59"/>
      <c r="AK5" s="60" t="str">
        <f ca="1">IF($AK$1&gt;2,"O","")</f>
        <v/>
      </c>
      <c r="AL5" s="60"/>
      <c r="AM5" s="60"/>
      <c r="AN5" s="60"/>
      <c r="AO5" s="60" t="str">
        <f ca="1">IF(OR($AK$1&gt;3,$AK$1=2),"O","")</f>
        <v/>
      </c>
      <c r="AP5" s="61"/>
    </row>
    <row r="6" spans="1:46" s="38" customFormat="1" ht="21" customHeight="1" thickTop="1" thickBot="1" x14ac:dyDescent="0.55000000000000004">
      <c r="J6" s="39"/>
      <c r="K6" s="39"/>
      <c r="L6" s="39"/>
      <c r="R6" s="62"/>
      <c r="V6" s="141" t="s">
        <v>4</v>
      </c>
      <c r="W6" s="141"/>
      <c r="X6" s="141"/>
      <c r="Y6" s="141"/>
      <c r="Z6" s="63" t="s">
        <v>10</v>
      </c>
      <c r="AA6" s="63"/>
      <c r="AG6" s="39"/>
      <c r="AH6" s="39"/>
      <c r="AI6" s="39"/>
      <c r="AK6" s="64" t="s">
        <v>9</v>
      </c>
      <c r="AL6" s="64"/>
      <c r="AM6" s="64"/>
      <c r="AN6" s="64"/>
      <c r="AO6" s="64"/>
      <c r="AP6" s="64"/>
      <c r="AQ6" s="64"/>
    </row>
    <row r="7" spans="1:46" s="2" customFormat="1" ht="21.6" customHeight="1" thickTop="1" thickBot="1" x14ac:dyDescent="0.45">
      <c r="A7" s="42"/>
      <c r="B7" s="42"/>
      <c r="C7" s="142" t="s">
        <v>12</v>
      </c>
      <c r="D7" s="142"/>
      <c r="E7" s="142"/>
      <c r="F7" s="142"/>
      <c r="G7" s="142"/>
      <c r="H7" s="142"/>
      <c r="I7" s="142"/>
      <c r="J7" s="142"/>
      <c r="K7" s="142"/>
      <c r="L7" s="142"/>
      <c r="M7" s="142"/>
      <c r="N7" s="142"/>
      <c r="O7" s="142"/>
      <c r="P7" s="143" t="s">
        <v>11</v>
      </c>
      <c r="Q7" s="143"/>
      <c r="R7" s="143"/>
      <c r="S7" s="143"/>
      <c r="T7" s="143"/>
      <c r="U7" s="143"/>
      <c r="V7" s="143"/>
      <c r="W7" s="143"/>
      <c r="X7" s="143"/>
      <c r="Y7" s="143"/>
      <c r="Z7" s="143"/>
      <c r="AA7" s="143"/>
      <c r="AB7" s="143"/>
      <c r="AC7" s="143"/>
      <c r="AD7" s="143"/>
      <c r="AE7" s="144"/>
      <c r="AF7" s="145">
        <v>3</v>
      </c>
      <c r="AG7" s="146"/>
      <c r="AH7" s="62"/>
      <c r="AI7" s="42"/>
      <c r="AJ7" s="42"/>
      <c r="AK7" s="65" t="s">
        <v>8</v>
      </c>
      <c r="AL7" s="66">
        <v>1</v>
      </c>
      <c r="AM7" s="66">
        <v>2</v>
      </c>
      <c r="AN7" s="66">
        <v>3</v>
      </c>
      <c r="AO7" s="66">
        <v>4</v>
      </c>
      <c r="AP7" s="66">
        <v>5</v>
      </c>
      <c r="AQ7" s="66">
        <v>6</v>
      </c>
      <c r="AR7" s="67"/>
      <c r="AS7" s="42"/>
      <c r="AT7" s="42"/>
    </row>
    <row r="8" spans="1:46" s="2" customFormat="1" ht="10.95" customHeight="1" thickTop="1" x14ac:dyDescent="0.3">
      <c r="C8" s="147" t="s">
        <v>3</v>
      </c>
      <c r="D8" s="147"/>
      <c r="E8" s="147"/>
      <c r="F8" s="147"/>
      <c r="G8" s="147"/>
      <c r="H8" s="147"/>
      <c r="I8" s="147"/>
      <c r="J8" s="147"/>
      <c r="K8" s="147"/>
      <c r="L8" s="147"/>
      <c r="M8" s="147"/>
      <c r="N8" s="147"/>
      <c r="O8" s="147"/>
      <c r="P8" s="147"/>
      <c r="Q8" s="147"/>
      <c r="R8" s="147"/>
      <c r="S8" s="147"/>
      <c r="T8" s="147"/>
      <c r="U8" s="147"/>
      <c r="V8" s="147"/>
      <c r="W8" s="147"/>
      <c r="X8" s="147"/>
      <c r="Y8" s="147"/>
      <c r="Z8" s="147"/>
      <c r="AA8" s="147"/>
      <c r="AB8" s="147"/>
      <c r="AC8" s="147"/>
      <c r="AD8" s="147"/>
      <c r="AE8" s="147"/>
      <c r="AF8" s="147"/>
      <c r="AG8" s="147"/>
      <c r="AH8" s="5"/>
      <c r="AI8" s="5"/>
      <c r="AJ8" s="5"/>
      <c r="AK8" s="17">
        <v>1</v>
      </c>
      <c r="AL8" s="18">
        <v>2</v>
      </c>
      <c r="AM8" s="19">
        <v>3</v>
      </c>
      <c r="AN8" s="20">
        <v>4</v>
      </c>
      <c r="AO8" s="21">
        <v>5</v>
      </c>
      <c r="AP8" s="22">
        <v>6</v>
      </c>
      <c r="AQ8" s="23">
        <v>7</v>
      </c>
      <c r="AR8" s="7"/>
    </row>
    <row r="9" spans="1:46" s="2" customFormat="1" ht="10.95" customHeight="1" x14ac:dyDescent="0.3">
      <c r="C9" s="147"/>
      <c r="D9" s="147"/>
      <c r="E9" s="147"/>
      <c r="F9" s="147"/>
      <c r="G9" s="147"/>
      <c r="H9" s="147"/>
      <c r="I9" s="147"/>
      <c r="J9" s="147"/>
      <c r="K9" s="147"/>
      <c r="L9" s="147"/>
      <c r="M9" s="147"/>
      <c r="N9" s="147"/>
      <c r="O9" s="147"/>
      <c r="P9" s="147"/>
      <c r="Q9" s="147"/>
      <c r="R9" s="147"/>
      <c r="S9" s="147"/>
      <c r="T9" s="147"/>
      <c r="U9" s="147"/>
      <c r="V9" s="147"/>
      <c r="W9" s="147"/>
      <c r="X9" s="147"/>
      <c r="Y9" s="147"/>
      <c r="Z9" s="147"/>
      <c r="AA9" s="147"/>
      <c r="AB9" s="147"/>
      <c r="AC9" s="147"/>
      <c r="AD9" s="147"/>
      <c r="AE9" s="147"/>
      <c r="AF9" s="147"/>
      <c r="AG9" s="147"/>
      <c r="AH9" s="5"/>
      <c r="AI9" s="5"/>
      <c r="AJ9" s="5"/>
      <c r="AK9" s="17">
        <v>2</v>
      </c>
      <c r="AL9" s="24">
        <v>3</v>
      </c>
      <c r="AM9" s="25">
        <v>4</v>
      </c>
      <c r="AN9" s="26">
        <v>5</v>
      </c>
      <c r="AO9" s="27">
        <v>6</v>
      </c>
      <c r="AP9" s="28">
        <v>7</v>
      </c>
      <c r="AQ9" s="29">
        <v>8</v>
      </c>
      <c r="AR9" s="7"/>
    </row>
    <row r="10" spans="1:46" s="2" customFormat="1" ht="10.95" customHeight="1" x14ac:dyDescent="0.3">
      <c r="C10" s="147"/>
      <c r="D10" s="147"/>
      <c r="E10" s="147"/>
      <c r="F10" s="147"/>
      <c r="G10" s="147"/>
      <c r="H10" s="147"/>
      <c r="I10" s="147"/>
      <c r="J10" s="147"/>
      <c r="K10" s="147"/>
      <c r="L10" s="147"/>
      <c r="M10" s="147"/>
      <c r="N10" s="147"/>
      <c r="O10" s="147"/>
      <c r="P10" s="147"/>
      <c r="Q10" s="147"/>
      <c r="R10" s="147"/>
      <c r="S10" s="147"/>
      <c r="T10" s="147"/>
      <c r="U10" s="147"/>
      <c r="V10" s="147"/>
      <c r="W10" s="147"/>
      <c r="X10" s="147"/>
      <c r="Y10" s="147"/>
      <c r="Z10" s="147"/>
      <c r="AA10" s="147"/>
      <c r="AB10" s="147"/>
      <c r="AC10" s="147"/>
      <c r="AD10" s="147"/>
      <c r="AE10" s="147"/>
      <c r="AF10" s="147"/>
      <c r="AG10" s="147"/>
      <c r="AH10" s="5"/>
      <c r="AI10" s="5"/>
      <c r="AJ10" s="5"/>
      <c r="AK10" s="17">
        <v>3</v>
      </c>
      <c r="AL10" s="30">
        <v>4</v>
      </c>
      <c r="AM10" s="26">
        <v>5</v>
      </c>
      <c r="AN10" s="27">
        <v>6</v>
      </c>
      <c r="AO10" s="28">
        <v>7</v>
      </c>
      <c r="AP10" s="27">
        <v>8</v>
      </c>
      <c r="AQ10" s="31">
        <v>9</v>
      </c>
      <c r="AR10" s="7"/>
    </row>
    <row r="11" spans="1:46" s="2" customFormat="1" ht="10.95" customHeight="1" x14ac:dyDescent="0.3">
      <c r="C11" s="147"/>
      <c r="D11" s="147"/>
      <c r="E11" s="147"/>
      <c r="F11" s="147"/>
      <c r="G11" s="147"/>
      <c r="H11" s="147"/>
      <c r="I11" s="147"/>
      <c r="J11" s="147"/>
      <c r="K11" s="147"/>
      <c r="L11" s="147"/>
      <c r="M11" s="147"/>
      <c r="N11" s="147"/>
      <c r="O11" s="147"/>
      <c r="P11" s="147"/>
      <c r="Q11" s="147"/>
      <c r="R11" s="147"/>
      <c r="S11" s="147"/>
      <c r="T11" s="147"/>
      <c r="U11" s="147"/>
      <c r="V11" s="147"/>
      <c r="W11" s="147"/>
      <c r="X11" s="147"/>
      <c r="Y11" s="147"/>
      <c r="Z11" s="147"/>
      <c r="AA11" s="147"/>
      <c r="AB11" s="147"/>
      <c r="AC11" s="147"/>
      <c r="AD11" s="147"/>
      <c r="AE11" s="147"/>
      <c r="AF11" s="147"/>
      <c r="AG11" s="147"/>
      <c r="AH11" s="5"/>
      <c r="AI11" s="5"/>
      <c r="AJ11" s="5"/>
      <c r="AK11" s="17">
        <v>4</v>
      </c>
      <c r="AL11" s="32">
        <v>5</v>
      </c>
      <c r="AM11" s="27">
        <v>6</v>
      </c>
      <c r="AN11" s="28">
        <v>7</v>
      </c>
      <c r="AO11" s="27">
        <v>8</v>
      </c>
      <c r="AP11" s="26">
        <v>9</v>
      </c>
      <c r="AQ11" s="33">
        <v>10</v>
      </c>
      <c r="AR11" s="7"/>
    </row>
    <row r="12" spans="1:46" s="2" customFormat="1" ht="10.95" customHeight="1" thickBot="1" x14ac:dyDescent="0.35">
      <c r="C12" s="147"/>
      <c r="D12" s="147"/>
      <c r="E12" s="147"/>
      <c r="F12" s="147"/>
      <c r="G12" s="147"/>
      <c r="H12" s="147"/>
      <c r="I12" s="147"/>
      <c r="J12" s="147"/>
      <c r="K12" s="147"/>
      <c r="L12" s="147"/>
      <c r="M12" s="147"/>
      <c r="N12" s="147"/>
      <c r="O12" s="147"/>
      <c r="P12" s="147"/>
      <c r="Q12" s="147"/>
      <c r="R12" s="147"/>
      <c r="S12" s="147"/>
      <c r="T12" s="147"/>
      <c r="U12" s="147"/>
      <c r="V12" s="147"/>
      <c r="W12" s="147"/>
      <c r="X12" s="147"/>
      <c r="Y12" s="147"/>
      <c r="Z12" s="147"/>
      <c r="AA12" s="147"/>
      <c r="AB12" s="147"/>
      <c r="AC12" s="147"/>
      <c r="AD12" s="147"/>
      <c r="AE12" s="147"/>
      <c r="AF12" s="147"/>
      <c r="AG12" s="147"/>
      <c r="AH12" s="5"/>
      <c r="AI12" s="5"/>
      <c r="AJ12" s="5"/>
      <c r="AK12" s="17">
        <v>5</v>
      </c>
      <c r="AL12" s="34">
        <v>6</v>
      </c>
      <c r="AM12" s="28">
        <v>7</v>
      </c>
      <c r="AN12" s="27">
        <v>8</v>
      </c>
      <c r="AO12" s="26">
        <v>9</v>
      </c>
      <c r="AP12" s="25">
        <v>10</v>
      </c>
      <c r="AQ12" s="35">
        <v>11</v>
      </c>
      <c r="AR12" s="7"/>
    </row>
    <row r="13" spans="1:46" s="2" customFormat="1" ht="14.4" customHeight="1" thickBot="1" x14ac:dyDescent="0.4">
      <c r="B13" s="6" t="s">
        <v>1</v>
      </c>
      <c r="C13" s="5"/>
      <c r="D13" s="5"/>
      <c r="E13" s="5"/>
      <c r="F13" s="5"/>
      <c r="G13" s="5"/>
      <c r="H13" s="130" t="s">
        <v>22</v>
      </c>
      <c r="I13" s="130"/>
      <c r="J13" s="130"/>
      <c r="K13" s="130"/>
      <c r="L13" s="130"/>
      <c r="M13" s="130"/>
      <c r="N13" s="130"/>
      <c r="O13" s="130"/>
      <c r="P13" s="130"/>
      <c r="Q13" s="130"/>
      <c r="R13" s="130"/>
      <c r="S13" s="131"/>
      <c r="T13" s="132" t="s">
        <v>23</v>
      </c>
      <c r="U13" s="133"/>
      <c r="V13" s="134"/>
      <c r="W13" s="5"/>
      <c r="X13" s="87" t="str">
        <f>IF(OR(T13="Yes",T13="yes"),"Theoretical","")</f>
        <v/>
      </c>
      <c r="Y13" s="6" t="s">
        <v>6</v>
      </c>
      <c r="AK13" s="16">
        <v>6</v>
      </c>
      <c r="AL13" s="36">
        <v>7</v>
      </c>
      <c r="AM13" s="29">
        <v>8</v>
      </c>
      <c r="AN13" s="31">
        <v>9</v>
      </c>
      <c r="AO13" s="33">
        <v>10</v>
      </c>
      <c r="AP13" s="35">
        <v>11</v>
      </c>
      <c r="AQ13" s="37">
        <v>12</v>
      </c>
      <c r="AR13" s="7"/>
    </row>
    <row r="14" spans="1:46" s="2" customFormat="1" ht="13.2" customHeight="1" thickBot="1" x14ac:dyDescent="0.4">
      <c r="B14" s="6"/>
      <c r="C14" s="4"/>
      <c r="D14" s="4"/>
      <c r="E14" s="4"/>
      <c r="F14" s="4"/>
      <c r="G14" s="4"/>
      <c r="H14" s="4"/>
      <c r="I14" s="4"/>
      <c r="J14" s="4"/>
      <c r="K14" s="4"/>
      <c r="L14" s="4"/>
      <c r="M14" s="4"/>
      <c r="N14" s="4"/>
      <c r="O14" s="4"/>
      <c r="P14" s="4"/>
      <c r="Q14" s="4"/>
      <c r="R14" s="4"/>
      <c r="S14" s="4"/>
      <c r="T14" s="4"/>
      <c r="U14" s="4"/>
      <c r="V14" s="4"/>
      <c r="W14" s="4"/>
      <c r="X14" s="88" t="str">
        <f>IF(OR(T13="Yes",T13="yes"),"Expected","")</f>
        <v/>
      </c>
      <c r="Y14" s="6"/>
      <c r="Z14" s="4"/>
      <c r="AA14" s="4"/>
      <c r="AB14" s="4"/>
      <c r="AC14" s="4"/>
      <c r="AD14" s="4"/>
      <c r="AE14" s="4"/>
      <c r="AF14" s="4"/>
      <c r="AG14" s="4"/>
      <c r="AH14" s="4"/>
      <c r="AI14" s="4"/>
      <c r="AJ14" s="4"/>
      <c r="AK14" s="4"/>
      <c r="AL14" s="4"/>
      <c r="AM14" s="4"/>
      <c r="AN14" s="4"/>
      <c r="AO14" s="4"/>
      <c r="AP14" s="4"/>
      <c r="AQ14" s="4"/>
      <c r="AR14" s="4"/>
      <c r="AS14" s="4"/>
      <c r="AT14" s="4"/>
    </row>
    <row r="15" spans="1:46" s="2" customFormat="1" ht="15" thickBot="1" x14ac:dyDescent="0.35">
      <c r="B15" s="8" t="s">
        <v>25</v>
      </c>
      <c r="C15" s="135" t="s">
        <v>2</v>
      </c>
      <c r="D15" s="136"/>
      <c r="E15" s="137" t="s">
        <v>7</v>
      </c>
      <c r="F15" s="137"/>
      <c r="G15" s="137"/>
      <c r="H15" s="137"/>
      <c r="I15" s="137"/>
      <c r="J15" s="137"/>
      <c r="K15" s="137"/>
      <c r="L15" s="137"/>
      <c r="M15" s="137"/>
      <c r="N15" s="9"/>
      <c r="O15" s="9"/>
      <c r="P15" s="9"/>
      <c r="Q15" s="9"/>
      <c r="R15" s="9"/>
      <c r="S15" s="9"/>
      <c r="T15" s="9"/>
      <c r="U15" s="9"/>
      <c r="V15" s="9"/>
      <c r="W15" s="10" t="s">
        <v>5</v>
      </c>
      <c r="X15" s="88" t="str">
        <f>IF(OR(T13="Yes",T13="yes"),"Frequency","")</f>
        <v/>
      </c>
      <c r="Y15" s="8" t="s">
        <v>25</v>
      </c>
      <c r="Z15" s="138" t="s">
        <v>2</v>
      </c>
      <c r="AA15" s="139"/>
      <c r="AB15" s="137" t="s">
        <v>7</v>
      </c>
      <c r="AC15" s="137"/>
      <c r="AD15" s="137"/>
      <c r="AE15" s="137"/>
      <c r="AF15" s="137"/>
      <c r="AG15" s="137"/>
      <c r="AH15" s="137"/>
      <c r="AI15" s="137"/>
      <c r="AJ15" s="137"/>
      <c r="AK15" s="9"/>
      <c r="AL15" s="9"/>
      <c r="AM15" s="9"/>
      <c r="AN15" s="9"/>
      <c r="AO15" s="9"/>
      <c r="AP15" s="9"/>
      <c r="AQ15" s="9"/>
      <c r="AR15" s="9"/>
      <c r="AS15" s="9"/>
      <c r="AT15" s="10" t="s">
        <v>5</v>
      </c>
    </row>
    <row r="16" spans="1:46" s="2" customFormat="1" x14ac:dyDescent="0.3">
      <c r="B16" s="91"/>
      <c r="C16" s="72"/>
      <c r="D16" s="73"/>
      <c r="E16" s="73"/>
      <c r="F16" s="73"/>
      <c r="G16" s="73"/>
      <c r="H16" s="73"/>
      <c r="I16" s="73"/>
      <c r="J16" s="73"/>
      <c r="K16" s="73"/>
      <c r="L16" s="73"/>
      <c r="M16" s="73"/>
      <c r="N16" s="73"/>
      <c r="O16" s="73"/>
      <c r="P16" s="73"/>
      <c r="Q16" s="73"/>
      <c r="R16" s="73"/>
      <c r="S16" s="73"/>
      <c r="T16" s="73"/>
      <c r="U16" s="73"/>
      <c r="V16" s="74"/>
      <c r="W16" s="75">
        <f t="shared" ref="W16:W26" si="0">SUM(C16:V16)</f>
        <v>0</v>
      </c>
      <c r="X16" s="89" t="str">
        <f>IF(OR(T13="Yes",T13="yes"),1/36*AVERAGE(W$27,AT$27),"")</f>
        <v/>
      </c>
      <c r="Y16" s="91"/>
      <c r="Z16" s="72"/>
      <c r="AA16" s="73"/>
      <c r="AB16" s="73"/>
      <c r="AC16" s="73"/>
      <c r="AD16" s="73"/>
      <c r="AE16" s="73"/>
      <c r="AF16" s="73"/>
      <c r="AG16" s="73"/>
      <c r="AH16" s="73"/>
      <c r="AI16" s="73"/>
      <c r="AJ16" s="73"/>
      <c r="AK16" s="73"/>
      <c r="AL16" s="73"/>
      <c r="AM16" s="73"/>
      <c r="AN16" s="73"/>
      <c r="AO16" s="73"/>
      <c r="AP16" s="73"/>
      <c r="AQ16" s="73"/>
      <c r="AR16" s="73"/>
      <c r="AS16" s="74"/>
      <c r="AT16" s="75">
        <f t="shared" ref="AT16:AT26" si="1">SUM(Z16:AS16)</f>
        <v>0</v>
      </c>
    </row>
    <row r="17" spans="2:46" s="2" customFormat="1" x14ac:dyDescent="0.3">
      <c r="B17" s="92"/>
      <c r="C17" s="76"/>
      <c r="D17" s="77"/>
      <c r="E17" s="77"/>
      <c r="F17" s="77"/>
      <c r="G17" s="77"/>
      <c r="H17" s="77"/>
      <c r="I17" s="77"/>
      <c r="J17" s="77"/>
      <c r="K17" s="77"/>
      <c r="L17" s="77"/>
      <c r="M17" s="77"/>
      <c r="N17" s="77"/>
      <c r="O17" s="77"/>
      <c r="P17" s="77"/>
      <c r="Q17" s="77"/>
      <c r="R17" s="77"/>
      <c r="S17" s="77"/>
      <c r="T17" s="77"/>
      <c r="U17" s="77"/>
      <c r="V17" s="78"/>
      <c r="W17" s="79">
        <f t="shared" si="0"/>
        <v>0</v>
      </c>
      <c r="X17" s="89" t="str">
        <f>IF(OR(T13="Yes",T13="yes"),2/36*AVERAGE(W$27,AT$27),"")</f>
        <v/>
      </c>
      <c r="Y17" s="92"/>
      <c r="Z17" s="76"/>
      <c r="AA17" s="77"/>
      <c r="AB17" s="77"/>
      <c r="AC17" s="77"/>
      <c r="AD17" s="77"/>
      <c r="AE17" s="77"/>
      <c r="AF17" s="77"/>
      <c r="AG17" s="77"/>
      <c r="AH17" s="77"/>
      <c r="AI17" s="77"/>
      <c r="AJ17" s="77"/>
      <c r="AK17" s="77"/>
      <c r="AL17" s="77"/>
      <c r="AM17" s="77"/>
      <c r="AN17" s="77"/>
      <c r="AO17" s="77"/>
      <c r="AP17" s="77"/>
      <c r="AQ17" s="77"/>
      <c r="AR17" s="77"/>
      <c r="AS17" s="78"/>
      <c r="AT17" s="79">
        <f t="shared" si="1"/>
        <v>0</v>
      </c>
    </row>
    <row r="18" spans="2:46" s="2" customFormat="1" x14ac:dyDescent="0.3">
      <c r="B18" s="92"/>
      <c r="C18" s="76"/>
      <c r="D18" s="77"/>
      <c r="E18" s="77"/>
      <c r="F18" s="77"/>
      <c r="G18" s="77"/>
      <c r="H18" s="77"/>
      <c r="I18" s="77"/>
      <c r="J18" s="77"/>
      <c r="K18" s="77"/>
      <c r="L18" s="77"/>
      <c r="M18" s="77"/>
      <c r="N18" s="77"/>
      <c r="O18" s="77"/>
      <c r="P18" s="77"/>
      <c r="Q18" s="77"/>
      <c r="R18" s="77"/>
      <c r="S18" s="77"/>
      <c r="T18" s="77"/>
      <c r="U18" s="77"/>
      <c r="V18" s="78"/>
      <c r="W18" s="79">
        <f t="shared" si="0"/>
        <v>0</v>
      </c>
      <c r="X18" s="89" t="str">
        <f>IF(OR(T13="Yes",T13="yes"),3/36*AVERAGE(W$27,AT$27),"")</f>
        <v/>
      </c>
      <c r="Y18" s="92"/>
      <c r="Z18" s="76"/>
      <c r="AA18" s="77"/>
      <c r="AB18" s="77"/>
      <c r="AC18" s="77"/>
      <c r="AD18" s="77"/>
      <c r="AE18" s="77"/>
      <c r="AF18" s="77"/>
      <c r="AG18" s="77"/>
      <c r="AH18" s="77"/>
      <c r="AI18" s="77"/>
      <c r="AJ18" s="77"/>
      <c r="AK18" s="77"/>
      <c r="AL18" s="77"/>
      <c r="AM18" s="77"/>
      <c r="AN18" s="77"/>
      <c r="AO18" s="77"/>
      <c r="AP18" s="77"/>
      <c r="AQ18" s="77"/>
      <c r="AR18" s="77"/>
      <c r="AS18" s="78"/>
      <c r="AT18" s="79">
        <f t="shared" si="1"/>
        <v>0</v>
      </c>
    </row>
    <row r="19" spans="2:46" s="2" customFormat="1" x14ac:dyDescent="0.3">
      <c r="B19" s="92"/>
      <c r="C19" s="76"/>
      <c r="D19" s="77"/>
      <c r="E19" s="77"/>
      <c r="F19" s="77"/>
      <c r="G19" s="77"/>
      <c r="H19" s="77"/>
      <c r="I19" s="77"/>
      <c r="J19" s="77"/>
      <c r="K19" s="77"/>
      <c r="L19" s="77"/>
      <c r="M19" s="77"/>
      <c r="N19" s="77"/>
      <c r="O19" s="77"/>
      <c r="P19" s="77"/>
      <c r="Q19" s="77"/>
      <c r="R19" s="77"/>
      <c r="S19" s="77"/>
      <c r="T19" s="77"/>
      <c r="U19" s="77"/>
      <c r="V19" s="78"/>
      <c r="W19" s="79">
        <f t="shared" si="0"/>
        <v>0</v>
      </c>
      <c r="X19" s="89" t="str">
        <f>IF(OR(T13="Yes",T13="yes"),4/36*AVERAGE(W$27,AT$27),"")</f>
        <v/>
      </c>
      <c r="Y19" s="92"/>
      <c r="Z19" s="76"/>
      <c r="AA19" s="77"/>
      <c r="AB19" s="77"/>
      <c r="AC19" s="77"/>
      <c r="AD19" s="77"/>
      <c r="AE19" s="77"/>
      <c r="AF19" s="77"/>
      <c r="AG19" s="77"/>
      <c r="AH19" s="77"/>
      <c r="AI19" s="77"/>
      <c r="AJ19" s="77"/>
      <c r="AK19" s="77"/>
      <c r="AL19" s="77"/>
      <c r="AM19" s="77"/>
      <c r="AN19" s="77"/>
      <c r="AO19" s="77"/>
      <c r="AP19" s="77"/>
      <c r="AQ19" s="77"/>
      <c r="AR19" s="77"/>
      <c r="AS19" s="78"/>
      <c r="AT19" s="79">
        <f t="shared" si="1"/>
        <v>0</v>
      </c>
    </row>
    <row r="20" spans="2:46" s="2" customFormat="1" x14ac:dyDescent="0.3">
      <c r="B20" s="92"/>
      <c r="C20" s="76"/>
      <c r="D20" s="77"/>
      <c r="E20" s="77"/>
      <c r="F20" s="77"/>
      <c r="G20" s="77"/>
      <c r="H20" s="77"/>
      <c r="I20" s="77"/>
      <c r="J20" s="77"/>
      <c r="K20" s="77"/>
      <c r="L20" s="77"/>
      <c r="M20" s="77"/>
      <c r="N20" s="77"/>
      <c r="O20" s="77"/>
      <c r="P20" s="77"/>
      <c r="Q20" s="77"/>
      <c r="R20" s="77"/>
      <c r="S20" s="77"/>
      <c r="T20" s="77"/>
      <c r="U20" s="77"/>
      <c r="V20" s="78"/>
      <c r="W20" s="79">
        <f t="shared" si="0"/>
        <v>0</v>
      </c>
      <c r="X20" s="89" t="str">
        <f>IF(OR(T13="Yes",T13="yes"),5/36*AVERAGE(W$27,AT$27),"")</f>
        <v/>
      </c>
      <c r="Y20" s="92"/>
      <c r="Z20" s="76"/>
      <c r="AA20" s="77"/>
      <c r="AB20" s="77"/>
      <c r="AC20" s="77"/>
      <c r="AD20" s="77"/>
      <c r="AE20" s="77"/>
      <c r="AF20" s="77"/>
      <c r="AG20" s="77"/>
      <c r="AH20" s="77"/>
      <c r="AI20" s="77"/>
      <c r="AJ20" s="77"/>
      <c r="AK20" s="77"/>
      <c r="AL20" s="77"/>
      <c r="AM20" s="77"/>
      <c r="AN20" s="77"/>
      <c r="AO20" s="77"/>
      <c r="AP20" s="77"/>
      <c r="AQ20" s="77"/>
      <c r="AR20" s="77"/>
      <c r="AS20" s="78"/>
      <c r="AT20" s="79">
        <f t="shared" si="1"/>
        <v>0</v>
      </c>
    </row>
    <row r="21" spans="2:46" s="2" customFormat="1" x14ac:dyDescent="0.3">
      <c r="B21" s="92"/>
      <c r="C21" s="76"/>
      <c r="D21" s="77"/>
      <c r="E21" s="77"/>
      <c r="F21" s="77"/>
      <c r="G21" s="77"/>
      <c r="H21" s="77"/>
      <c r="I21" s="77"/>
      <c r="J21" s="77"/>
      <c r="K21" s="77"/>
      <c r="L21" s="77"/>
      <c r="M21" s="77"/>
      <c r="N21" s="77"/>
      <c r="O21" s="77"/>
      <c r="P21" s="77"/>
      <c r="Q21" s="77"/>
      <c r="R21" s="77"/>
      <c r="S21" s="77"/>
      <c r="T21" s="77"/>
      <c r="U21" s="77"/>
      <c r="V21" s="78"/>
      <c r="W21" s="79">
        <f t="shared" si="0"/>
        <v>0</v>
      </c>
      <c r="X21" s="89" t="str">
        <f>IF(OR(T13="Yes",T13="yes"),6/36*AVERAGE(W$27,AT$27),"")</f>
        <v/>
      </c>
      <c r="Y21" s="92"/>
      <c r="Z21" s="76"/>
      <c r="AA21" s="77"/>
      <c r="AB21" s="77"/>
      <c r="AC21" s="77"/>
      <c r="AD21" s="77"/>
      <c r="AE21" s="77"/>
      <c r="AF21" s="77"/>
      <c r="AG21" s="77"/>
      <c r="AH21" s="77"/>
      <c r="AI21" s="77"/>
      <c r="AJ21" s="77"/>
      <c r="AK21" s="77"/>
      <c r="AL21" s="77"/>
      <c r="AM21" s="77"/>
      <c r="AN21" s="77"/>
      <c r="AO21" s="77"/>
      <c r="AP21" s="77"/>
      <c r="AQ21" s="77"/>
      <c r="AR21" s="77"/>
      <c r="AS21" s="78"/>
      <c r="AT21" s="79">
        <f t="shared" si="1"/>
        <v>0</v>
      </c>
    </row>
    <row r="22" spans="2:46" s="3" customFormat="1" x14ac:dyDescent="0.3">
      <c r="B22" s="93"/>
      <c r="C22" s="80"/>
      <c r="D22" s="81"/>
      <c r="E22" s="81"/>
      <c r="F22" s="81"/>
      <c r="G22" s="81"/>
      <c r="H22" s="81"/>
      <c r="I22" s="81"/>
      <c r="J22" s="81"/>
      <c r="K22" s="81"/>
      <c r="L22" s="81"/>
      <c r="M22" s="81"/>
      <c r="N22" s="81"/>
      <c r="O22" s="81"/>
      <c r="P22" s="81"/>
      <c r="Q22" s="81"/>
      <c r="R22" s="81"/>
      <c r="S22" s="81"/>
      <c r="T22" s="81"/>
      <c r="U22" s="81"/>
      <c r="V22" s="82"/>
      <c r="W22" s="79">
        <f t="shared" si="0"/>
        <v>0</v>
      </c>
      <c r="X22" s="89" t="str">
        <f>IF(OR(T13="Yes",T13="yes"),5/36*AVERAGE(W$27,AT$27),"")</f>
        <v/>
      </c>
      <c r="Y22" s="93"/>
      <c r="Z22" s="80"/>
      <c r="AA22" s="81"/>
      <c r="AB22" s="81"/>
      <c r="AC22" s="81"/>
      <c r="AD22" s="81"/>
      <c r="AE22" s="81"/>
      <c r="AF22" s="81"/>
      <c r="AG22" s="81"/>
      <c r="AH22" s="81"/>
      <c r="AI22" s="81"/>
      <c r="AJ22" s="81"/>
      <c r="AK22" s="81"/>
      <c r="AL22" s="81"/>
      <c r="AM22" s="81"/>
      <c r="AN22" s="81"/>
      <c r="AO22" s="81"/>
      <c r="AP22" s="81"/>
      <c r="AQ22" s="81"/>
      <c r="AR22" s="81"/>
      <c r="AS22" s="82"/>
      <c r="AT22" s="79">
        <f t="shared" si="1"/>
        <v>0</v>
      </c>
    </row>
    <row r="23" spans="2:46" s="3" customFormat="1" x14ac:dyDescent="0.3">
      <c r="B23" s="93"/>
      <c r="C23" s="80"/>
      <c r="D23" s="81"/>
      <c r="E23" s="81"/>
      <c r="F23" s="81"/>
      <c r="G23" s="81"/>
      <c r="H23" s="81"/>
      <c r="I23" s="81"/>
      <c r="J23" s="81"/>
      <c r="K23" s="81"/>
      <c r="L23" s="81"/>
      <c r="M23" s="81"/>
      <c r="N23" s="81"/>
      <c r="O23" s="81"/>
      <c r="P23" s="81"/>
      <c r="Q23" s="81"/>
      <c r="R23" s="81"/>
      <c r="S23" s="81"/>
      <c r="T23" s="81"/>
      <c r="U23" s="81"/>
      <c r="V23" s="82"/>
      <c r="W23" s="79">
        <f t="shared" si="0"/>
        <v>0</v>
      </c>
      <c r="X23" s="89" t="str">
        <f>IF(OR(T13="Yes",T13="yes"),4/36*AVERAGE(W$27,AT$27),"")</f>
        <v/>
      </c>
      <c r="Y23" s="93"/>
      <c r="Z23" s="80"/>
      <c r="AA23" s="81"/>
      <c r="AB23" s="81"/>
      <c r="AC23" s="81"/>
      <c r="AD23" s="81"/>
      <c r="AE23" s="81"/>
      <c r="AF23" s="81"/>
      <c r="AG23" s="81"/>
      <c r="AH23" s="81"/>
      <c r="AI23" s="81"/>
      <c r="AJ23" s="81"/>
      <c r="AK23" s="81"/>
      <c r="AL23" s="81"/>
      <c r="AM23" s="81"/>
      <c r="AN23" s="81"/>
      <c r="AO23" s="81"/>
      <c r="AP23" s="81"/>
      <c r="AQ23" s="81"/>
      <c r="AR23" s="81"/>
      <c r="AS23" s="82"/>
      <c r="AT23" s="79">
        <f t="shared" si="1"/>
        <v>0</v>
      </c>
    </row>
    <row r="24" spans="2:46" s="3" customFormat="1" x14ac:dyDescent="0.3">
      <c r="B24" s="93"/>
      <c r="C24" s="80"/>
      <c r="D24" s="81"/>
      <c r="E24" s="81"/>
      <c r="F24" s="81"/>
      <c r="G24" s="81"/>
      <c r="H24" s="81"/>
      <c r="I24" s="81"/>
      <c r="J24" s="81"/>
      <c r="K24" s="81"/>
      <c r="L24" s="81"/>
      <c r="M24" s="81"/>
      <c r="N24" s="81"/>
      <c r="O24" s="81"/>
      <c r="P24" s="81"/>
      <c r="Q24" s="81"/>
      <c r="R24" s="81"/>
      <c r="S24" s="81"/>
      <c r="T24" s="81"/>
      <c r="U24" s="81"/>
      <c r="V24" s="82"/>
      <c r="W24" s="79">
        <f t="shared" si="0"/>
        <v>0</v>
      </c>
      <c r="X24" s="89" t="str">
        <f>IF(OR(T13="Yes",T13="yes"),3/36*AVERAGE(W$27,AT$27),"")</f>
        <v/>
      </c>
      <c r="Y24" s="93"/>
      <c r="Z24" s="80"/>
      <c r="AA24" s="81"/>
      <c r="AB24" s="81"/>
      <c r="AC24" s="81"/>
      <c r="AD24" s="81"/>
      <c r="AE24" s="81"/>
      <c r="AF24" s="81"/>
      <c r="AG24" s="81"/>
      <c r="AH24" s="81"/>
      <c r="AI24" s="81"/>
      <c r="AJ24" s="81"/>
      <c r="AK24" s="81"/>
      <c r="AL24" s="81"/>
      <c r="AM24" s="81"/>
      <c r="AN24" s="81"/>
      <c r="AO24" s="81"/>
      <c r="AP24" s="81"/>
      <c r="AQ24" s="81"/>
      <c r="AR24" s="81"/>
      <c r="AS24" s="82"/>
      <c r="AT24" s="79">
        <f t="shared" si="1"/>
        <v>0</v>
      </c>
    </row>
    <row r="25" spans="2:46" s="3" customFormat="1" x14ac:dyDescent="0.3">
      <c r="B25" s="93"/>
      <c r="C25" s="80"/>
      <c r="D25" s="81"/>
      <c r="E25" s="81"/>
      <c r="F25" s="81"/>
      <c r="G25" s="81"/>
      <c r="H25" s="81"/>
      <c r="I25" s="81"/>
      <c r="J25" s="81"/>
      <c r="K25" s="81"/>
      <c r="L25" s="81"/>
      <c r="M25" s="81"/>
      <c r="N25" s="81"/>
      <c r="O25" s="81"/>
      <c r="P25" s="81"/>
      <c r="Q25" s="81"/>
      <c r="R25" s="81"/>
      <c r="S25" s="81"/>
      <c r="T25" s="81"/>
      <c r="U25" s="81"/>
      <c r="V25" s="82"/>
      <c r="W25" s="79">
        <f t="shared" si="0"/>
        <v>0</v>
      </c>
      <c r="X25" s="89" t="str">
        <f>IF(OR(T13="Yes",T13="yes"),2/36*AVERAGE(W$27,AT$27),"")</f>
        <v/>
      </c>
      <c r="Y25" s="93"/>
      <c r="Z25" s="80"/>
      <c r="AA25" s="81"/>
      <c r="AB25" s="81"/>
      <c r="AC25" s="81"/>
      <c r="AD25" s="81"/>
      <c r="AE25" s="81"/>
      <c r="AF25" s="81"/>
      <c r="AG25" s="81"/>
      <c r="AH25" s="81"/>
      <c r="AI25" s="81"/>
      <c r="AJ25" s="81"/>
      <c r="AK25" s="81"/>
      <c r="AL25" s="81"/>
      <c r="AM25" s="81"/>
      <c r="AN25" s="81"/>
      <c r="AO25" s="81"/>
      <c r="AP25" s="81"/>
      <c r="AQ25" s="81"/>
      <c r="AR25" s="81"/>
      <c r="AS25" s="82"/>
      <c r="AT25" s="79">
        <f t="shared" si="1"/>
        <v>0</v>
      </c>
    </row>
    <row r="26" spans="2:46" s="3" customFormat="1" ht="15" thickBot="1" x14ac:dyDescent="0.35">
      <c r="B26" s="94"/>
      <c r="C26" s="83"/>
      <c r="D26" s="84"/>
      <c r="E26" s="84"/>
      <c r="F26" s="84"/>
      <c r="G26" s="84"/>
      <c r="H26" s="84"/>
      <c r="I26" s="84"/>
      <c r="J26" s="84"/>
      <c r="K26" s="84"/>
      <c r="L26" s="84"/>
      <c r="M26" s="84"/>
      <c r="N26" s="84"/>
      <c r="O26" s="84"/>
      <c r="P26" s="84"/>
      <c r="Q26" s="84"/>
      <c r="R26" s="84"/>
      <c r="S26" s="84"/>
      <c r="T26" s="84"/>
      <c r="U26" s="84"/>
      <c r="V26" s="85"/>
      <c r="W26" s="86">
        <f t="shared" si="0"/>
        <v>0</v>
      </c>
      <c r="X26" s="89" t="str">
        <f>IF(OR(T13="Yes",T13="yes"),1/36*AVERAGE(W$27,AT$27),"")</f>
        <v/>
      </c>
      <c r="Y26" s="94"/>
      <c r="Z26" s="83"/>
      <c r="AA26" s="84"/>
      <c r="AB26" s="84"/>
      <c r="AC26" s="84"/>
      <c r="AD26" s="84"/>
      <c r="AE26" s="84"/>
      <c r="AF26" s="84"/>
      <c r="AG26" s="84"/>
      <c r="AH26" s="84"/>
      <c r="AI26" s="84"/>
      <c r="AJ26" s="84"/>
      <c r="AK26" s="84"/>
      <c r="AL26" s="84"/>
      <c r="AM26" s="84"/>
      <c r="AN26" s="84"/>
      <c r="AO26" s="84"/>
      <c r="AP26" s="84"/>
      <c r="AQ26" s="84"/>
      <c r="AR26" s="84"/>
      <c r="AS26" s="85"/>
      <c r="AT26" s="86">
        <f t="shared" si="1"/>
        <v>0</v>
      </c>
    </row>
    <row r="27" spans="2:46" s="3" customFormat="1" x14ac:dyDescent="0.3">
      <c r="V27" s="104" t="s">
        <v>24</v>
      </c>
      <c r="W27" s="11">
        <f>SUM(W16:W26)</f>
        <v>0</v>
      </c>
      <c r="AS27" s="104" t="s">
        <v>24</v>
      </c>
      <c r="AT27" s="11">
        <f>SUM(AT16:AT26)</f>
        <v>0</v>
      </c>
    </row>
    <row r="28" spans="2:46" s="3" customFormat="1" x14ac:dyDescent="0.3"/>
    <row r="29" spans="2:46" s="3" customFormat="1" x14ac:dyDescent="0.3"/>
    <row r="30" spans="2:46" s="3" customFormat="1" x14ac:dyDescent="0.3"/>
    <row r="31" spans="2:46" s="3" customFormat="1" x14ac:dyDescent="0.3"/>
    <row r="32" spans="2:46" s="3" customFormat="1" x14ac:dyDescent="0.3"/>
    <row r="33" s="3" customFormat="1" x14ac:dyDescent="0.3"/>
    <row r="34" s="3" customFormat="1" x14ac:dyDescent="0.3"/>
  </sheetData>
  <sheetProtection algorithmName="SHA-512" hashValue="4NAjyC3gRoW3Q9n0f0RFYQguuC3xVTaa6diCnFWUNRlIWQ+A3jah29ysXl2VBYFsHXsDeCpVLcNTefrr2hQAlw==" saltValue="topyokV0lS/p6+sN9u85XQ==" spinCount="100000" sheet="1" objects="1" scenarios="1"/>
  <mergeCells count="12">
    <mergeCell ref="C8:AG12"/>
    <mergeCell ref="U4:W4"/>
    <mergeCell ref="V6:Y6"/>
    <mergeCell ref="C7:O7"/>
    <mergeCell ref="P7:AE7"/>
    <mergeCell ref="AF7:AG7"/>
    <mergeCell ref="C15:D15"/>
    <mergeCell ref="E15:M15"/>
    <mergeCell ref="Z15:AA15"/>
    <mergeCell ref="AB15:AJ15"/>
    <mergeCell ref="H13:S13"/>
    <mergeCell ref="T13:V13"/>
  </mergeCells>
  <dataValidations count="3">
    <dataValidation type="list" errorStyle="information" allowBlank="1" showInputMessage="1" errorTitle="To roll the dice," error="choose or type 'ROLL'." promptTitle="Choose or type 'ROLL' or 'R'" prompt="to roll the dice." sqref="U4:W4" xr:uid="{F2E366C1-035D-464D-8348-F72D37463FE1}">
      <formula1>"Roll,R,Roll,Roll,Roll,r,roll"</formula1>
    </dataValidation>
    <dataValidation type="whole" errorStyle="warning" allowBlank="1" showErrorMessage="1" errorTitle="Must be between 1 and 5" error="The computer will use 3 if you don't correct this." sqref="AF7:AG7" xr:uid="{364265F2-CCDD-40A5-AB2E-04235F6421B2}">
      <formula1>1</formula1>
      <formula2>6</formula2>
    </dataValidation>
    <dataValidation type="list" errorStyle="warning" allowBlank="1" showErrorMessage="1" errorTitle="Choose or Type" error="Yes or No._x000a_Default is No" sqref="T13:V13" xr:uid="{4516B1C1-6A46-47DD-8C2C-808CF307DF42}">
      <formula1>"Yes,yes,No,no"</formula1>
    </dataValidation>
  </dataValidations>
  <pageMargins left="0.70866141732283472" right="0.70866141732283472" top="0.74803149606299213" bottom="0.74803149606299213" header="0.31496062992125984" footer="0.31496062992125984"/>
  <pageSetup paperSize="9" scale="69" orientation="landscape" r:id="rId1"/>
  <headerFooter>
    <oddFooter>&amp;L&amp;P of &amp;N&amp;C&amp;F  &amp;A
&amp;D    &amp;T&amp;R(C) M G Specialist Education 2018
BareFacedMaths.co.uk</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A4D97C-1FAF-435A-82A2-7AAC13C1EAC1}">
  <sheetPr>
    <pageSetUpPr fitToPage="1"/>
  </sheetPr>
  <dimension ref="A1:AT34"/>
  <sheetViews>
    <sheetView showGridLines="0" showRowColHeaders="0" workbookViewId="0">
      <selection activeCell="U4" sqref="U4:W4"/>
    </sheetView>
  </sheetViews>
  <sheetFormatPr defaultRowHeight="14.4" x14ac:dyDescent="0.3"/>
  <cols>
    <col min="1" max="1" width="4.44140625" customWidth="1"/>
    <col min="2" max="2" width="8.88671875" customWidth="1"/>
    <col min="3" max="22" width="3.33203125" customWidth="1"/>
    <col min="23" max="23" width="10.33203125" customWidth="1"/>
    <col min="24" max="24" width="10.21875" customWidth="1"/>
    <col min="26" max="45" width="3.33203125" customWidth="1"/>
    <col min="46" max="46" width="11.109375" customWidth="1"/>
  </cols>
  <sheetData>
    <row r="1" spans="1:46" s="40" customFormat="1" ht="4.2" customHeight="1" x14ac:dyDescent="0.4">
      <c r="D1" s="40">
        <f ca="1">IF(U1=2,0,INT(RANDBETWEEN(1,6)))</f>
        <v>4</v>
      </c>
      <c r="J1" s="70"/>
      <c r="K1" s="70"/>
      <c r="L1" s="70"/>
      <c r="N1" s="40">
        <f ca="1">IF(U1=2,0,INT(RANDBETWEEN(1,6)))</f>
        <v>2</v>
      </c>
      <c r="U1" s="71">
        <f>IF(ISODD(W27+AT27),2,1)</f>
        <v>1</v>
      </c>
      <c r="V1" s="71"/>
      <c r="W1" s="71">
        <f>IF(OR(AF7&lt;2,AF7&gt;5),3,AF7)</f>
        <v>3</v>
      </c>
      <c r="X1" s="71"/>
      <c r="AA1" s="40">
        <f ca="1">IF(U1=1,0,INT(RANDBETWEEN(1,6)))</f>
        <v>0</v>
      </c>
      <c r="AJ1" s="40">
        <f ca="1">W1+INT(RANDBETWEEN(1,6-W1))</f>
        <v>5</v>
      </c>
      <c r="AK1" s="40">
        <f ca="1">IF(U1&lt;2,0,IF(AL1&gt;1,AJ1,INT(RANDBETWEEN(1,6))))</f>
        <v>0</v>
      </c>
      <c r="AL1" s="40">
        <f ca="1">INT(RANDBETWEEN(1,6))</f>
        <v>2</v>
      </c>
    </row>
    <row r="2" spans="1:46" s="38" customFormat="1" ht="6.6" customHeight="1" thickBot="1" x14ac:dyDescent="0.45">
      <c r="J2" s="1"/>
      <c r="K2" s="1"/>
      <c r="L2" s="1"/>
      <c r="AG2" s="1"/>
      <c r="AH2" s="1"/>
      <c r="AI2" s="1"/>
    </row>
    <row r="3" spans="1:46" s="38" customFormat="1" ht="34.950000000000003" customHeight="1" thickTop="1" x14ac:dyDescent="0.3">
      <c r="C3" s="43"/>
      <c r="D3" s="44" t="str">
        <f ca="1">IF(OR($D$1&gt;3,$D$1=2),"O","")</f>
        <v>O</v>
      </c>
      <c r="E3" s="44"/>
      <c r="F3" s="44"/>
      <c r="G3" s="44"/>
      <c r="H3" s="44" t="str">
        <f ca="1">IF($D$1&gt;2,"O","")</f>
        <v>O</v>
      </c>
      <c r="I3" s="45"/>
      <c r="M3" s="43"/>
      <c r="N3" s="44" t="str">
        <f ca="1">IF(OR($N$1&gt;3,$N$1=2),"O","")</f>
        <v>O</v>
      </c>
      <c r="O3" s="44"/>
      <c r="P3" s="44"/>
      <c r="Q3" s="44"/>
      <c r="R3" s="44" t="str">
        <f ca="1">IF($N$1&gt;2,"O","")</f>
        <v/>
      </c>
      <c r="S3" s="45"/>
      <c r="Z3" s="46"/>
      <c r="AA3" s="47" t="str">
        <f ca="1">IF(OR($AA$1&gt;3,$AA$1=2),"O","")</f>
        <v/>
      </c>
      <c r="AB3" s="47"/>
      <c r="AC3" s="47"/>
      <c r="AD3" s="47"/>
      <c r="AE3" s="47" t="str">
        <f ca="1">IF($AA$1&gt;2,"O","")</f>
        <v/>
      </c>
      <c r="AF3" s="48"/>
      <c r="AJ3" s="46"/>
      <c r="AK3" s="47" t="str">
        <f ca="1">IF(OR($AK$1&gt;3,$AK$1=2),"O","")</f>
        <v/>
      </c>
      <c r="AL3" s="47"/>
      <c r="AM3" s="47"/>
      <c r="AN3" s="47"/>
      <c r="AO3" s="47" t="str">
        <f ca="1">IF($AK$1&gt;2,"O","")</f>
        <v/>
      </c>
      <c r="AP3" s="48"/>
    </row>
    <row r="4" spans="1:46" s="38" customFormat="1" ht="34.950000000000003" customHeight="1" x14ac:dyDescent="0.5">
      <c r="C4" s="49"/>
      <c r="D4" s="50" t="str">
        <f ca="1">IF($D$1=6,"O","")</f>
        <v/>
      </c>
      <c r="E4" s="50"/>
      <c r="F4" s="50" t="str">
        <f ca="1">IF(ISODD($D$1),"O","")</f>
        <v/>
      </c>
      <c r="G4" s="50"/>
      <c r="H4" s="50" t="str">
        <f ca="1">IF($D$1=6,"O","")</f>
        <v/>
      </c>
      <c r="I4" s="51"/>
      <c r="M4" s="49"/>
      <c r="N4" s="50" t="str">
        <f ca="1">IF($N$1=6,"O","")</f>
        <v/>
      </c>
      <c r="O4" s="50"/>
      <c r="P4" s="50" t="str">
        <f ca="1">IF(ISODD($N$1),"O","")</f>
        <v/>
      </c>
      <c r="Q4" s="50"/>
      <c r="R4" s="50" t="str">
        <f ca="1">IF($N$1=6,"O","")</f>
        <v/>
      </c>
      <c r="S4" s="51"/>
      <c r="U4" s="140" t="s">
        <v>0</v>
      </c>
      <c r="V4" s="140"/>
      <c r="W4" s="140"/>
      <c r="X4" s="52"/>
      <c r="Z4" s="53"/>
      <c r="AA4" s="54" t="str">
        <f ca="1">IF($AA$1=6,"O","")</f>
        <v/>
      </c>
      <c r="AB4" s="54"/>
      <c r="AC4" s="54" t="str">
        <f ca="1">IF(ISODD($AA$1),"O","")</f>
        <v/>
      </c>
      <c r="AD4" s="54"/>
      <c r="AE4" s="54" t="str">
        <f ca="1">IF($AA$1=6,"O","")</f>
        <v/>
      </c>
      <c r="AF4" s="55"/>
      <c r="AJ4" s="53"/>
      <c r="AK4" s="54" t="str">
        <f ca="1">IF($AK$1=6,"O","")</f>
        <v/>
      </c>
      <c r="AL4" s="54"/>
      <c r="AM4" s="54" t="str">
        <f ca="1">IF(ISODD($AK$1),"O","")</f>
        <v/>
      </c>
      <c r="AN4" s="54"/>
      <c r="AO4" s="54" t="str">
        <f ca="1">IF($AK$1=6,"O","")</f>
        <v/>
      </c>
      <c r="AP4" s="55"/>
    </row>
    <row r="5" spans="1:46" s="38" customFormat="1" ht="34.950000000000003" customHeight="1" thickBot="1" x14ac:dyDescent="0.35">
      <c r="C5" s="56"/>
      <c r="D5" s="57" t="str">
        <f ca="1">IF($D$1&gt;2,"O","")</f>
        <v>O</v>
      </c>
      <c r="E5" s="57"/>
      <c r="F5" s="57"/>
      <c r="G5" s="57"/>
      <c r="H5" s="57" t="str">
        <f ca="1">IF(OR($D$1&gt;3,$D$1=2),"O","")</f>
        <v>O</v>
      </c>
      <c r="I5" s="58"/>
      <c r="K5" s="40"/>
      <c r="M5" s="56"/>
      <c r="N5" s="57" t="str">
        <f ca="1">IF($N$1&gt;2,"O","")</f>
        <v/>
      </c>
      <c r="O5" s="57"/>
      <c r="P5" s="57"/>
      <c r="Q5" s="57"/>
      <c r="R5" s="57" t="str">
        <f ca="1">IF(OR($N$1&gt;3,$N$1=2),"O","")</f>
        <v>O</v>
      </c>
      <c r="S5" s="58"/>
      <c r="Z5" s="59"/>
      <c r="AA5" s="60" t="str">
        <f ca="1">IF($AA$1&gt;2,"O","")</f>
        <v/>
      </c>
      <c r="AB5" s="60"/>
      <c r="AC5" s="60"/>
      <c r="AD5" s="60"/>
      <c r="AE5" s="60" t="str">
        <f ca="1">IF(OR($AA$1&gt;3,$AA$1=2),"O","")</f>
        <v/>
      </c>
      <c r="AF5" s="61"/>
      <c r="AH5" s="40"/>
      <c r="AJ5" s="59"/>
      <c r="AK5" s="60" t="str">
        <f ca="1">IF($AK$1&gt;2,"O","")</f>
        <v/>
      </c>
      <c r="AL5" s="60"/>
      <c r="AM5" s="60"/>
      <c r="AN5" s="60"/>
      <c r="AO5" s="60" t="str">
        <f ca="1">IF(OR($AK$1&gt;3,$AK$1=2),"O","")</f>
        <v/>
      </c>
      <c r="AP5" s="61"/>
    </row>
    <row r="6" spans="1:46" s="38" customFormat="1" ht="21" customHeight="1" thickTop="1" thickBot="1" x14ac:dyDescent="0.55000000000000004">
      <c r="J6" s="39"/>
      <c r="K6" s="39"/>
      <c r="L6" s="39"/>
      <c r="R6" s="62"/>
      <c r="V6" s="141" t="s">
        <v>4</v>
      </c>
      <c r="W6" s="141"/>
      <c r="X6" s="141"/>
      <c r="Y6" s="141"/>
      <c r="Z6" s="63" t="s">
        <v>10</v>
      </c>
      <c r="AA6" s="63"/>
      <c r="AG6" s="39"/>
      <c r="AH6" s="39"/>
      <c r="AI6" s="39"/>
      <c r="AK6" s="64" t="s">
        <v>9</v>
      </c>
      <c r="AL6" s="64"/>
      <c r="AM6" s="64"/>
      <c r="AN6" s="64"/>
      <c r="AO6" s="64"/>
      <c r="AP6" s="64"/>
      <c r="AQ6" s="64"/>
    </row>
    <row r="7" spans="1:46" s="2" customFormat="1" ht="21.6" customHeight="1" thickTop="1" thickBot="1" x14ac:dyDescent="0.45">
      <c r="A7" s="42"/>
      <c r="B7" s="42"/>
      <c r="C7" s="142" t="s">
        <v>12</v>
      </c>
      <c r="D7" s="142"/>
      <c r="E7" s="142"/>
      <c r="F7" s="142"/>
      <c r="G7" s="142"/>
      <c r="H7" s="142"/>
      <c r="I7" s="142"/>
      <c r="J7" s="142"/>
      <c r="K7" s="142"/>
      <c r="L7" s="142"/>
      <c r="M7" s="142"/>
      <c r="N7" s="142"/>
      <c r="O7" s="142"/>
      <c r="P7" s="143" t="s">
        <v>11</v>
      </c>
      <c r="Q7" s="143"/>
      <c r="R7" s="143"/>
      <c r="S7" s="143"/>
      <c r="T7" s="143"/>
      <c r="U7" s="143"/>
      <c r="V7" s="143"/>
      <c r="W7" s="143"/>
      <c r="X7" s="143"/>
      <c r="Y7" s="143"/>
      <c r="Z7" s="143"/>
      <c r="AA7" s="143"/>
      <c r="AB7" s="143"/>
      <c r="AC7" s="143"/>
      <c r="AD7" s="143"/>
      <c r="AE7" s="144"/>
      <c r="AF7" s="145">
        <v>3</v>
      </c>
      <c r="AG7" s="146"/>
      <c r="AH7" s="62"/>
      <c r="AI7" s="42"/>
      <c r="AJ7" s="42"/>
      <c r="AK7" s="65" t="s">
        <v>8</v>
      </c>
      <c r="AL7" s="66">
        <v>1</v>
      </c>
      <c r="AM7" s="66">
        <v>2</v>
      </c>
      <c r="AN7" s="66">
        <v>3</v>
      </c>
      <c r="AO7" s="66">
        <v>4</v>
      </c>
      <c r="AP7" s="66">
        <v>5</v>
      </c>
      <c r="AQ7" s="66">
        <v>6</v>
      </c>
      <c r="AR7" s="67"/>
      <c r="AS7" s="42"/>
      <c r="AT7" s="42"/>
    </row>
    <row r="8" spans="1:46" s="2" customFormat="1" ht="10.95" customHeight="1" thickTop="1" x14ac:dyDescent="0.3">
      <c r="C8" s="147" t="s">
        <v>3</v>
      </c>
      <c r="D8" s="147"/>
      <c r="E8" s="147"/>
      <c r="F8" s="147"/>
      <c r="G8" s="147"/>
      <c r="H8" s="147"/>
      <c r="I8" s="147"/>
      <c r="J8" s="147"/>
      <c r="K8" s="147"/>
      <c r="L8" s="147"/>
      <c r="M8" s="147"/>
      <c r="N8" s="147"/>
      <c r="O8" s="147"/>
      <c r="P8" s="147"/>
      <c r="Q8" s="147"/>
      <c r="R8" s="147"/>
      <c r="S8" s="147"/>
      <c r="T8" s="147"/>
      <c r="U8" s="147"/>
      <c r="V8" s="147"/>
      <c r="W8" s="147"/>
      <c r="X8" s="147"/>
      <c r="Y8" s="147"/>
      <c r="Z8" s="147"/>
      <c r="AA8" s="147"/>
      <c r="AB8" s="147"/>
      <c r="AC8" s="147"/>
      <c r="AD8" s="147"/>
      <c r="AE8" s="147"/>
      <c r="AF8" s="147"/>
      <c r="AG8" s="147"/>
      <c r="AH8" s="5"/>
      <c r="AI8" s="5"/>
      <c r="AJ8" s="5"/>
      <c r="AK8" s="17">
        <v>1</v>
      </c>
      <c r="AL8" s="18">
        <v>2</v>
      </c>
      <c r="AM8" s="19">
        <v>3</v>
      </c>
      <c r="AN8" s="20">
        <v>4</v>
      </c>
      <c r="AO8" s="21">
        <v>5</v>
      </c>
      <c r="AP8" s="22">
        <v>6</v>
      </c>
      <c r="AQ8" s="23">
        <v>7</v>
      </c>
      <c r="AR8" s="7"/>
    </row>
    <row r="9" spans="1:46" s="2" customFormat="1" ht="10.95" customHeight="1" x14ac:dyDescent="0.3">
      <c r="C9" s="147"/>
      <c r="D9" s="147"/>
      <c r="E9" s="147"/>
      <c r="F9" s="147"/>
      <c r="G9" s="147"/>
      <c r="H9" s="147"/>
      <c r="I9" s="147"/>
      <c r="J9" s="147"/>
      <c r="K9" s="147"/>
      <c r="L9" s="147"/>
      <c r="M9" s="147"/>
      <c r="N9" s="147"/>
      <c r="O9" s="147"/>
      <c r="P9" s="147"/>
      <c r="Q9" s="147"/>
      <c r="R9" s="147"/>
      <c r="S9" s="147"/>
      <c r="T9" s="147"/>
      <c r="U9" s="147"/>
      <c r="V9" s="147"/>
      <c r="W9" s="147"/>
      <c r="X9" s="147"/>
      <c r="Y9" s="147"/>
      <c r="Z9" s="147"/>
      <c r="AA9" s="147"/>
      <c r="AB9" s="147"/>
      <c r="AC9" s="147"/>
      <c r="AD9" s="147"/>
      <c r="AE9" s="147"/>
      <c r="AF9" s="147"/>
      <c r="AG9" s="147"/>
      <c r="AH9" s="5"/>
      <c r="AI9" s="5"/>
      <c r="AJ9" s="5"/>
      <c r="AK9" s="17">
        <v>2</v>
      </c>
      <c r="AL9" s="24">
        <v>3</v>
      </c>
      <c r="AM9" s="25">
        <v>4</v>
      </c>
      <c r="AN9" s="26">
        <v>5</v>
      </c>
      <c r="AO9" s="27">
        <v>6</v>
      </c>
      <c r="AP9" s="28">
        <v>7</v>
      </c>
      <c r="AQ9" s="29">
        <v>8</v>
      </c>
      <c r="AR9" s="7"/>
    </row>
    <row r="10" spans="1:46" s="2" customFormat="1" ht="10.95" customHeight="1" x14ac:dyDescent="0.3">
      <c r="C10" s="147"/>
      <c r="D10" s="147"/>
      <c r="E10" s="147"/>
      <c r="F10" s="147"/>
      <c r="G10" s="147"/>
      <c r="H10" s="147"/>
      <c r="I10" s="147"/>
      <c r="J10" s="147"/>
      <c r="K10" s="147"/>
      <c r="L10" s="147"/>
      <c r="M10" s="147"/>
      <c r="N10" s="147"/>
      <c r="O10" s="147"/>
      <c r="P10" s="147"/>
      <c r="Q10" s="147"/>
      <c r="R10" s="147"/>
      <c r="S10" s="147"/>
      <c r="T10" s="147"/>
      <c r="U10" s="147"/>
      <c r="V10" s="147"/>
      <c r="W10" s="147"/>
      <c r="X10" s="147"/>
      <c r="Y10" s="147"/>
      <c r="Z10" s="147"/>
      <c r="AA10" s="147"/>
      <c r="AB10" s="147"/>
      <c r="AC10" s="147"/>
      <c r="AD10" s="147"/>
      <c r="AE10" s="147"/>
      <c r="AF10" s="147"/>
      <c r="AG10" s="147"/>
      <c r="AH10" s="5"/>
      <c r="AI10" s="5"/>
      <c r="AJ10" s="5"/>
      <c r="AK10" s="17">
        <v>3</v>
      </c>
      <c r="AL10" s="30">
        <v>4</v>
      </c>
      <c r="AM10" s="26">
        <v>5</v>
      </c>
      <c r="AN10" s="27">
        <v>6</v>
      </c>
      <c r="AO10" s="28">
        <v>7</v>
      </c>
      <c r="AP10" s="27">
        <v>8</v>
      </c>
      <c r="AQ10" s="31">
        <v>9</v>
      </c>
      <c r="AR10" s="7"/>
    </row>
    <row r="11" spans="1:46" s="2" customFormat="1" ht="10.95" customHeight="1" x14ac:dyDescent="0.3">
      <c r="C11" s="147"/>
      <c r="D11" s="147"/>
      <c r="E11" s="147"/>
      <c r="F11" s="147"/>
      <c r="G11" s="147"/>
      <c r="H11" s="147"/>
      <c r="I11" s="147"/>
      <c r="J11" s="147"/>
      <c r="K11" s="147"/>
      <c r="L11" s="147"/>
      <c r="M11" s="147"/>
      <c r="N11" s="147"/>
      <c r="O11" s="147"/>
      <c r="P11" s="147"/>
      <c r="Q11" s="147"/>
      <c r="R11" s="147"/>
      <c r="S11" s="147"/>
      <c r="T11" s="147"/>
      <c r="U11" s="147"/>
      <c r="V11" s="147"/>
      <c r="W11" s="147"/>
      <c r="X11" s="147"/>
      <c r="Y11" s="147"/>
      <c r="Z11" s="147"/>
      <c r="AA11" s="147"/>
      <c r="AB11" s="147"/>
      <c r="AC11" s="147"/>
      <c r="AD11" s="147"/>
      <c r="AE11" s="147"/>
      <c r="AF11" s="147"/>
      <c r="AG11" s="147"/>
      <c r="AH11" s="5"/>
      <c r="AI11" s="5"/>
      <c r="AJ11" s="5"/>
      <c r="AK11" s="17">
        <v>4</v>
      </c>
      <c r="AL11" s="32">
        <v>5</v>
      </c>
      <c r="AM11" s="27">
        <v>6</v>
      </c>
      <c r="AN11" s="28">
        <v>7</v>
      </c>
      <c r="AO11" s="27">
        <v>8</v>
      </c>
      <c r="AP11" s="26">
        <v>9</v>
      </c>
      <c r="AQ11" s="33">
        <v>10</v>
      </c>
      <c r="AR11" s="7"/>
    </row>
    <row r="12" spans="1:46" s="2" customFormat="1" ht="10.95" customHeight="1" thickBot="1" x14ac:dyDescent="0.35">
      <c r="C12" s="147"/>
      <c r="D12" s="147"/>
      <c r="E12" s="147"/>
      <c r="F12" s="147"/>
      <c r="G12" s="147"/>
      <c r="H12" s="147"/>
      <c r="I12" s="147"/>
      <c r="J12" s="147"/>
      <c r="K12" s="147"/>
      <c r="L12" s="147"/>
      <c r="M12" s="147"/>
      <c r="N12" s="147"/>
      <c r="O12" s="147"/>
      <c r="P12" s="147"/>
      <c r="Q12" s="147"/>
      <c r="R12" s="147"/>
      <c r="S12" s="147"/>
      <c r="T12" s="147"/>
      <c r="U12" s="147"/>
      <c r="V12" s="147"/>
      <c r="W12" s="147"/>
      <c r="X12" s="147"/>
      <c r="Y12" s="147"/>
      <c r="Z12" s="147"/>
      <c r="AA12" s="147"/>
      <c r="AB12" s="147"/>
      <c r="AC12" s="147"/>
      <c r="AD12" s="147"/>
      <c r="AE12" s="147"/>
      <c r="AF12" s="147"/>
      <c r="AG12" s="147"/>
      <c r="AH12" s="5"/>
      <c r="AI12" s="5"/>
      <c r="AJ12" s="5"/>
      <c r="AK12" s="17">
        <v>5</v>
      </c>
      <c r="AL12" s="34">
        <v>6</v>
      </c>
      <c r="AM12" s="28">
        <v>7</v>
      </c>
      <c r="AN12" s="27">
        <v>8</v>
      </c>
      <c r="AO12" s="26">
        <v>9</v>
      </c>
      <c r="AP12" s="25">
        <v>10</v>
      </c>
      <c r="AQ12" s="35">
        <v>11</v>
      </c>
      <c r="AR12" s="7"/>
    </row>
    <row r="13" spans="1:46" s="2" customFormat="1" ht="14.4" customHeight="1" thickBot="1" x14ac:dyDescent="0.4">
      <c r="B13" s="6" t="s">
        <v>1</v>
      </c>
      <c r="C13" s="5"/>
      <c r="D13" s="5"/>
      <c r="E13" s="5"/>
      <c r="F13" s="5"/>
      <c r="G13" s="5"/>
      <c r="H13" s="130" t="s">
        <v>22</v>
      </c>
      <c r="I13" s="130"/>
      <c r="J13" s="130"/>
      <c r="K13" s="130"/>
      <c r="L13" s="130"/>
      <c r="M13" s="130"/>
      <c r="N13" s="130"/>
      <c r="O13" s="130"/>
      <c r="P13" s="130"/>
      <c r="Q13" s="130"/>
      <c r="R13" s="130"/>
      <c r="S13" s="131"/>
      <c r="T13" s="132" t="s">
        <v>23</v>
      </c>
      <c r="U13" s="133"/>
      <c r="V13" s="134"/>
      <c r="W13" s="90"/>
      <c r="X13" s="87" t="str">
        <f>IF(OR(T13="Yes",T13="yes"),"Theoretical","")</f>
        <v/>
      </c>
      <c r="Y13" s="6" t="s">
        <v>6</v>
      </c>
      <c r="AK13" s="16">
        <v>6</v>
      </c>
      <c r="AL13" s="36">
        <v>7</v>
      </c>
      <c r="AM13" s="29">
        <v>8</v>
      </c>
      <c r="AN13" s="31">
        <v>9</v>
      </c>
      <c r="AO13" s="33">
        <v>10</v>
      </c>
      <c r="AP13" s="35">
        <v>11</v>
      </c>
      <c r="AQ13" s="37">
        <v>12</v>
      </c>
      <c r="AR13" s="7"/>
    </row>
    <row r="14" spans="1:46" s="2" customFormat="1" ht="13.8" customHeight="1" thickBot="1" x14ac:dyDescent="0.4">
      <c r="B14" s="6"/>
      <c r="C14" s="4"/>
      <c r="D14" s="4"/>
      <c r="E14" s="4"/>
      <c r="F14" s="4"/>
      <c r="G14" s="4"/>
      <c r="H14" s="4"/>
      <c r="I14" s="4"/>
      <c r="J14" s="4"/>
      <c r="K14" s="4"/>
      <c r="L14" s="4"/>
      <c r="M14" s="4"/>
      <c r="N14" s="4"/>
      <c r="O14" s="4"/>
      <c r="P14" s="4"/>
      <c r="Q14" s="4"/>
      <c r="R14" s="4"/>
      <c r="S14" s="4"/>
      <c r="T14" s="4"/>
      <c r="U14" s="4"/>
      <c r="V14" s="4"/>
      <c r="W14" s="4"/>
      <c r="X14" s="88" t="str">
        <f>IF(OR(T13="Yes",T13="yes"),"Expected","")</f>
        <v/>
      </c>
      <c r="Y14" s="6"/>
      <c r="Z14" s="4"/>
      <c r="AA14" s="4"/>
      <c r="AB14" s="4"/>
      <c r="AC14" s="4"/>
      <c r="AD14" s="4"/>
      <c r="AE14" s="4"/>
      <c r="AF14" s="4"/>
      <c r="AG14" s="4"/>
      <c r="AH14" s="4"/>
      <c r="AI14" s="4"/>
      <c r="AJ14" s="4"/>
      <c r="AK14" s="4"/>
      <c r="AL14" s="4"/>
      <c r="AM14" s="4"/>
      <c r="AN14" s="4"/>
      <c r="AO14" s="4"/>
      <c r="AP14" s="4"/>
      <c r="AQ14" s="4"/>
      <c r="AR14" s="4"/>
      <c r="AS14" s="4"/>
      <c r="AT14" s="4"/>
    </row>
    <row r="15" spans="1:46" s="2" customFormat="1" ht="15" thickBot="1" x14ac:dyDescent="0.35">
      <c r="B15" s="8" t="s">
        <v>25</v>
      </c>
      <c r="C15" s="135" t="s">
        <v>2</v>
      </c>
      <c r="D15" s="136"/>
      <c r="E15" s="137" t="s">
        <v>7</v>
      </c>
      <c r="F15" s="137"/>
      <c r="G15" s="137"/>
      <c r="H15" s="137"/>
      <c r="I15" s="137"/>
      <c r="J15" s="137"/>
      <c r="K15" s="137"/>
      <c r="L15" s="137"/>
      <c r="M15" s="137"/>
      <c r="N15" s="9"/>
      <c r="O15" s="9"/>
      <c r="P15" s="9"/>
      <c r="Q15" s="9"/>
      <c r="R15" s="9"/>
      <c r="S15" s="9"/>
      <c r="T15" s="9"/>
      <c r="U15" s="9"/>
      <c r="V15" s="9"/>
      <c r="W15" s="10" t="s">
        <v>5</v>
      </c>
      <c r="X15" s="88" t="str">
        <f>IF(OR(T13="Yes",T13="yes"),"Frequency","")</f>
        <v/>
      </c>
      <c r="Y15" s="8" t="s">
        <v>25</v>
      </c>
      <c r="Z15" s="138" t="s">
        <v>2</v>
      </c>
      <c r="AA15" s="139"/>
      <c r="AB15" s="137" t="s">
        <v>7</v>
      </c>
      <c r="AC15" s="137"/>
      <c r="AD15" s="137"/>
      <c r="AE15" s="137"/>
      <c r="AF15" s="137"/>
      <c r="AG15" s="137"/>
      <c r="AH15" s="137"/>
      <c r="AI15" s="137"/>
      <c r="AJ15" s="137"/>
      <c r="AK15" s="9"/>
      <c r="AL15" s="9"/>
      <c r="AM15" s="9"/>
      <c r="AN15" s="9"/>
      <c r="AO15" s="9"/>
      <c r="AP15" s="9"/>
      <c r="AQ15" s="9"/>
      <c r="AR15" s="9"/>
      <c r="AS15" s="9"/>
      <c r="AT15" s="10" t="s">
        <v>5</v>
      </c>
    </row>
    <row r="16" spans="1:46" s="2" customFormat="1" x14ac:dyDescent="0.3">
      <c r="B16" s="12"/>
      <c r="C16" s="72"/>
      <c r="D16" s="73"/>
      <c r="E16" s="73"/>
      <c r="F16" s="73"/>
      <c r="G16" s="73"/>
      <c r="H16" s="73"/>
      <c r="I16" s="73"/>
      <c r="J16" s="73"/>
      <c r="K16" s="73"/>
      <c r="L16" s="73"/>
      <c r="M16" s="73"/>
      <c r="N16" s="73"/>
      <c r="O16" s="73"/>
      <c r="P16" s="73"/>
      <c r="Q16" s="73"/>
      <c r="R16" s="73"/>
      <c r="S16" s="73"/>
      <c r="T16" s="73"/>
      <c r="U16" s="73"/>
      <c r="V16" s="74"/>
      <c r="W16" s="75">
        <f t="shared" ref="W16:W26" si="0">SUM(C16:V16)</f>
        <v>0</v>
      </c>
      <c r="X16" s="89" t="str">
        <f>IF(OR(T13="Yes",T13="yes"),1/36*AVERAGE(W$27,AT$27),"")</f>
        <v/>
      </c>
      <c r="Y16" s="12"/>
      <c r="Z16" s="72"/>
      <c r="AA16" s="73"/>
      <c r="AB16" s="73"/>
      <c r="AC16" s="73"/>
      <c r="AD16" s="73"/>
      <c r="AE16" s="73"/>
      <c r="AF16" s="73"/>
      <c r="AG16" s="73"/>
      <c r="AH16" s="73"/>
      <c r="AI16" s="73"/>
      <c r="AJ16" s="73"/>
      <c r="AK16" s="73"/>
      <c r="AL16" s="73"/>
      <c r="AM16" s="73"/>
      <c r="AN16" s="73"/>
      <c r="AO16" s="73"/>
      <c r="AP16" s="73"/>
      <c r="AQ16" s="73"/>
      <c r="AR16" s="73"/>
      <c r="AS16" s="74"/>
      <c r="AT16" s="75">
        <f t="shared" ref="AT16:AT26" si="1">SUM(Z16:AS16)</f>
        <v>0</v>
      </c>
    </row>
    <row r="17" spans="2:46" s="2" customFormat="1" x14ac:dyDescent="0.3">
      <c r="B17" s="13"/>
      <c r="C17" s="76"/>
      <c r="D17" s="77"/>
      <c r="E17" s="77"/>
      <c r="F17" s="77"/>
      <c r="G17" s="77"/>
      <c r="H17" s="77"/>
      <c r="I17" s="77"/>
      <c r="J17" s="77"/>
      <c r="K17" s="77"/>
      <c r="L17" s="77"/>
      <c r="M17" s="77"/>
      <c r="N17" s="77"/>
      <c r="O17" s="77"/>
      <c r="P17" s="77"/>
      <c r="Q17" s="77"/>
      <c r="R17" s="77"/>
      <c r="S17" s="77"/>
      <c r="T17" s="77"/>
      <c r="U17" s="77"/>
      <c r="V17" s="78"/>
      <c r="W17" s="79">
        <f t="shared" si="0"/>
        <v>0</v>
      </c>
      <c r="X17" s="89" t="str">
        <f>IF(OR(T13="Yes",T13="yes"),2/36*AVERAGE(W$27,AT$27),"")</f>
        <v/>
      </c>
      <c r="Y17" s="13"/>
      <c r="Z17" s="76"/>
      <c r="AA17" s="77"/>
      <c r="AB17" s="77"/>
      <c r="AC17" s="77"/>
      <c r="AD17" s="77"/>
      <c r="AE17" s="77"/>
      <c r="AF17" s="77"/>
      <c r="AG17" s="77"/>
      <c r="AH17" s="77"/>
      <c r="AI17" s="77"/>
      <c r="AJ17" s="77"/>
      <c r="AK17" s="77"/>
      <c r="AL17" s="77"/>
      <c r="AM17" s="77"/>
      <c r="AN17" s="77"/>
      <c r="AO17" s="77"/>
      <c r="AP17" s="77"/>
      <c r="AQ17" s="77"/>
      <c r="AR17" s="77"/>
      <c r="AS17" s="78"/>
      <c r="AT17" s="79">
        <f t="shared" si="1"/>
        <v>0</v>
      </c>
    </row>
    <row r="18" spans="2:46" s="2" customFormat="1" x14ac:dyDescent="0.3">
      <c r="B18" s="13"/>
      <c r="C18" s="76"/>
      <c r="D18" s="77"/>
      <c r="E18" s="77"/>
      <c r="F18" s="77"/>
      <c r="G18" s="77"/>
      <c r="H18" s="77"/>
      <c r="I18" s="77"/>
      <c r="J18" s="77"/>
      <c r="K18" s="77"/>
      <c r="L18" s="77"/>
      <c r="M18" s="77"/>
      <c r="N18" s="77"/>
      <c r="O18" s="77"/>
      <c r="P18" s="77"/>
      <c r="Q18" s="77"/>
      <c r="R18" s="77"/>
      <c r="S18" s="77"/>
      <c r="T18" s="77"/>
      <c r="U18" s="77"/>
      <c r="V18" s="78"/>
      <c r="W18" s="79">
        <f t="shared" si="0"/>
        <v>0</v>
      </c>
      <c r="X18" s="89" t="str">
        <f>IF(OR(T13="Yes",T13="yes"),3/36*AVERAGE(W$27,AT$27),"")</f>
        <v/>
      </c>
      <c r="Y18" s="13"/>
      <c r="Z18" s="76"/>
      <c r="AA18" s="77"/>
      <c r="AB18" s="77"/>
      <c r="AC18" s="77"/>
      <c r="AD18" s="77"/>
      <c r="AE18" s="77"/>
      <c r="AF18" s="77"/>
      <c r="AG18" s="77"/>
      <c r="AH18" s="77"/>
      <c r="AI18" s="77"/>
      <c r="AJ18" s="77"/>
      <c r="AK18" s="77"/>
      <c r="AL18" s="77"/>
      <c r="AM18" s="77"/>
      <c r="AN18" s="77"/>
      <c r="AO18" s="77"/>
      <c r="AP18" s="77"/>
      <c r="AQ18" s="77"/>
      <c r="AR18" s="77"/>
      <c r="AS18" s="78"/>
      <c r="AT18" s="79">
        <f t="shared" si="1"/>
        <v>0</v>
      </c>
    </row>
    <row r="19" spans="2:46" s="2" customFormat="1" x14ac:dyDescent="0.3">
      <c r="B19" s="13"/>
      <c r="C19" s="76"/>
      <c r="D19" s="77"/>
      <c r="E19" s="77"/>
      <c r="F19" s="77"/>
      <c r="G19" s="77"/>
      <c r="H19" s="77"/>
      <c r="I19" s="77"/>
      <c r="J19" s="77"/>
      <c r="K19" s="77"/>
      <c r="L19" s="77"/>
      <c r="M19" s="77"/>
      <c r="N19" s="77"/>
      <c r="O19" s="77"/>
      <c r="P19" s="77"/>
      <c r="Q19" s="77"/>
      <c r="R19" s="77"/>
      <c r="S19" s="77"/>
      <c r="T19" s="77"/>
      <c r="U19" s="77"/>
      <c r="V19" s="78"/>
      <c r="W19" s="79">
        <f t="shared" si="0"/>
        <v>0</v>
      </c>
      <c r="X19" s="89" t="str">
        <f>IF(OR(T13="Yes",T13="yes"),4/36*AVERAGE(W$27,AT$27),"")</f>
        <v/>
      </c>
      <c r="Y19" s="13"/>
      <c r="Z19" s="76"/>
      <c r="AA19" s="77"/>
      <c r="AB19" s="77"/>
      <c r="AC19" s="77"/>
      <c r="AD19" s="77"/>
      <c r="AE19" s="77"/>
      <c r="AF19" s="77"/>
      <c r="AG19" s="77"/>
      <c r="AH19" s="77"/>
      <c r="AI19" s="77"/>
      <c r="AJ19" s="77"/>
      <c r="AK19" s="77"/>
      <c r="AL19" s="77"/>
      <c r="AM19" s="77"/>
      <c r="AN19" s="77"/>
      <c r="AO19" s="77"/>
      <c r="AP19" s="77"/>
      <c r="AQ19" s="77"/>
      <c r="AR19" s="77"/>
      <c r="AS19" s="78"/>
      <c r="AT19" s="79">
        <f t="shared" si="1"/>
        <v>0</v>
      </c>
    </row>
    <row r="20" spans="2:46" s="2" customFormat="1" x14ac:dyDescent="0.3">
      <c r="B20" s="13"/>
      <c r="C20" s="76"/>
      <c r="D20" s="77"/>
      <c r="E20" s="77"/>
      <c r="F20" s="77"/>
      <c r="G20" s="77"/>
      <c r="H20" s="77"/>
      <c r="I20" s="77"/>
      <c r="J20" s="77"/>
      <c r="K20" s="77"/>
      <c r="L20" s="77"/>
      <c r="M20" s="77"/>
      <c r="N20" s="77"/>
      <c r="O20" s="77"/>
      <c r="P20" s="77"/>
      <c r="Q20" s="77"/>
      <c r="R20" s="77"/>
      <c r="S20" s="77"/>
      <c r="T20" s="77"/>
      <c r="U20" s="77"/>
      <c r="V20" s="78"/>
      <c r="W20" s="79">
        <f t="shared" si="0"/>
        <v>0</v>
      </c>
      <c r="X20" s="89" t="str">
        <f>IF(OR(T13="Yes",T13="yes"),5/36*AVERAGE(W$27,AT$27),"")</f>
        <v/>
      </c>
      <c r="Y20" s="13"/>
      <c r="Z20" s="76"/>
      <c r="AA20" s="77"/>
      <c r="AB20" s="77"/>
      <c r="AC20" s="77"/>
      <c r="AD20" s="77"/>
      <c r="AE20" s="77"/>
      <c r="AF20" s="77"/>
      <c r="AG20" s="77"/>
      <c r="AH20" s="77"/>
      <c r="AI20" s="77"/>
      <c r="AJ20" s="77"/>
      <c r="AK20" s="77"/>
      <c r="AL20" s="77"/>
      <c r="AM20" s="77"/>
      <c r="AN20" s="77"/>
      <c r="AO20" s="77"/>
      <c r="AP20" s="77"/>
      <c r="AQ20" s="77"/>
      <c r="AR20" s="77"/>
      <c r="AS20" s="78"/>
      <c r="AT20" s="79">
        <f t="shared" si="1"/>
        <v>0</v>
      </c>
    </row>
    <row r="21" spans="2:46" s="2" customFormat="1" x14ac:dyDescent="0.3">
      <c r="B21" s="13"/>
      <c r="C21" s="76"/>
      <c r="D21" s="77"/>
      <c r="E21" s="77"/>
      <c r="F21" s="77"/>
      <c r="G21" s="77"/>
      <c r="H21" s="77"/>
      <c r="I21" s="77"/>
      <c r="J21" s="77"/>
      <c r="K21" s="77"/>
      <c r="L21" s="77"/>
      <c r="M21" s="77"/>
      <c r="N21" s="77"/>
      <c r="O21" s="77"/>
      <c r="P21" s="77"/>
      <c r="Q21" s="77"/>
      <c r="R21" s="77"/>
      <c r="S21" s="77"/>
      <c r="T21" s="77"/>
      <c r="U21" s="77"/>
      <c r="V21" s="78"/>
      <c r="W21" s="79">
        <f t="shared" si="0"/>
        <v>0</v>
      </c>
      <c r="X21" s="89" t="str">
        <f>IF(OR(T13="Yes",T13="yes"),6/36*AVERAGE(W$27,AT$27),"")</f>
        <v/>
      </c>
      <c r="Y21" s="13"/>
      <c r="Z21" s="76"/>
      <c r="AA21" s="77"/>
      <c r="AB21" s="77"/>
      <c r="AC21" s="77"/>
      <c r="AD21" s="77"/>
      <c r="AE21" s="77"/>
      <c r="AF21" s="77"/>
      <c r="AG21" s="77"/>
      <c r="AH21" s="77"/>
      <c r="AI21" s="77"/>
      <c r="AJ21" s="77"/>
      <c r="AK21" s="77"/>
      <c r="AL21" s="77"/>
      <c r="AM21" s="77"/>
      <c r="AN21" s="77"/>
      <c r="AO21" s="77"/>
      <c r="AP21" s="77"/>
      <c r="AQ21" s="77"/>
      <c r="AR21" s="77"/>
      <c r="AS21" s="78"/>
      <c r="AT21" s="79">
        <f t="shared" si="1"/>
        <v>0</v>
      </c>
    </row>
    <row r="22" spans="2:46" s="3" customFormat="1" x14ac:dyDescent="0.3">
      <c r="B22" s="14"/>
      <c r="C22" s="80"/>
      <c r="D22" s="81"/>
      <c r="E22" s="81"/>
      <c r="F22" s="81"/>
      <c r="G22" s="81"/>
      <c r="H22" s="81"/>
      <c r="I22" s="81"/>
      <c r="J22" s="81"/>
      <c r="K22" s="81"/>
      <c r="L22" s="81"/>
      <c r="M22" s="81"/>
      <c r="N22" s="81"/>
      <c r="O22" s="81"/>
      <c r="P22" s="81"/>
      <c r="Q22" s="81"/>
      <c r="R22" s="81"/>
      <c r="S22" s="81"/>
      <c r="T22" s="81"/>
      <c r="U22" s="81"/>
      <c r="V22" s="82"/>
      <c r="W22" s="79">
        <f t="shared" si="0"/>
        <v>0</v>
      </c>
      <c r="X22" s="89" t="str">
        <f>IF(OR(T13="Yes",T13="yes"),5/36*AVERAGE(W$27,AT$27),"")</f>
        <v/>
      </c>
      <c r="Y22" s="14"/>
      <c r="Z22" s="80"/>
      <c r="AA22" s="81"/>
      <c r="AB22" s="81"/>
      <c r="AC22" s="81"/>
      <c r="AD22" s="81"/>
      <c r="AE22" s="81"/>
      <c r="AF22" s="81"/>
      <c r="AG22" s="81"/>
      <c r="AH22" s="81"/>
      <c r="AI22" s="81"/>
      <c r="AJ22" s="81"/>
      <c r="AK22" s="81"/>
      <c r="AL22" s="81"/>
      <c r="AM22" s="81"/>
      <c r="AN22" s="81"/>
      <c r="AO22" s="81"/>
      <c r="AP22" s="81"/>
      <c r="AQ22" s="81"/>
      <c r="AR22" s="81"/>
      <c r="AS22" s="82"/>
      <c r="AT22" s="79">
        <f t="shared" si="1"/>
        <v>0</v>
      </c>
    </row>
    <row r="23" spans="2:46" s="3" customFormat="1" x14ac:dyDescent="0.3">
      <c r="B23" s="14"/>
      <c r="C23" s="80"/>
      <c r="D23" s="81"/>
      <c r="E23" s="81"/>
      <c r="F23" s="81"/>
      <c r="G23" s="81"/>
      <c r="H23" s="81"/>
      <c r="I23" s="81"/>
      <c r="J23" s="81"/>
      <c r="K23" s="81"/>
      <c r="L23" s="81"/>
      <c r="M23" s="81"/>
      <c r="N23" s="81"/>
      <c r="O23" s="81"/>
      <c r="P23" s="81"/>
      <c r="Q23" s="81"/>
      <c r="R23" s="81"/>
      <c r="S23" s="81"/>
      <c r="T23" s="81"/>
      <c r="U23" s="81"/>
      <c r="V23" s="82"/>
      <c r="W23" s="79">
        <f t="shared" si="0"/>
        <v>0</v>
      </c>
      <c r="X23" s="89" t="str">
        <f>IF(OR(T13="Yes",T13="yes"),4/36*AVERAGE(W$27,AT$27),"")</f>
        <v/>
      </c>
      <c r="Y23" s="14"/>
      <c r="Z23" s="80"/>
      <c r="AA23" s="81"/>
      <c r="AB23" s="81"/>
      <c r="AC23" s="81"/>
      <c r="AD23" s="81"/>
      <c r="AE23" s="81"/>
      <c r="AF23" s="81"/>
      <c r="AG23" s="81"/>
      <c r="AH23" s="81"/>
      <c r="AI23" s="81"/>
      <c r="AJ23" s="81"/>
      <c r="AK23" s="81"/>
      <c r="AL23" s="81"/>
      <c r="AM23" s="81"/>
      <c r="AN23" s="81"/>
      <c r="AO23" s="81"/>
      <c r="AP23" s="81"/>
      <c r="AQ23" s="81"/>
      <c r="AR23" s="81"/>
      <c r="AS23" s="82"/>
      <c r="AT23" s="79">
        <f t="shared" si="1"/>
        <v>0</v>
      </c>
    </row>
    <row r="24" spans="2:46" s="3" customFormat="1" x14ac:dyDescent="0.3">
      <c r="B24" s="14"/>
      <c r="C24" s="80"/>
      <c r="D24" s="81"/>
      <c r="E24" s="81"/>
      <c r="F24" s="81"/>
      <c r="G24" s="81"/>
      <c r="H24" s="81"/>
      <c r="I24" s="81"/>
      <c r="J24" s="81"/>
      <c r="K24" s="81"/>
      <c r="L24" s="81"/>
      <c r="M24" s="81"/>
      <c r="N24" s="81"/>
      <c r="O24" s="81"/>
      <c r="P24" s="81"/>
      <c r="Q24" s="81"/>
      <c r="R24" s="81"/>
      <c r="S24" s="81"/>
      <c r="T24" s="81"/>
      <c r="U24" s="81"/>
      <c r="V24" s="82"/>
      <c r="W24" s="79">
        <f t="shared" si="0"/>
        <v>0</v>
      </c>
      <c r="X24" s="89" t="str">
        <f>IF(OR(T13="Yes",T13="yes"),3/36*AVERAGE(W$27,AT$27),"")</f>
        <v/>
      </c>
      <c r="Y24" s="14"/>
      <c r="Z24" s="80"/>
      <c r="AA24" s="81"/>
      <c r="AB24" s="81"/>
      <c r="AC24" s="81"/>
      <c r="AD24" s="81"/>
      <c r="AE24" s="81"/>
      <c r="AF24" s="81"/>
      <c r="AG24" s="81"/>
      <c r="AH24" s="81"/>
      <c r="AI24" s="81"/>
      <c r="AJ24" s="81"/>
      <c r="AK24" s="81"/>
      <c r="AL24" s="81"/>
      <c r="AM24" s="81"/>
      <c r="AN24" s="81"/>
      <c r="AO24" s="81"/>
      <c r="AP24" s="81"/>
      <c r="AQ24" s="81"/>
      <c r="AR24" s="81"/>
      <c r="AS24" s="82"/>
      <c r="AT24" s="79">
        <f t="shared" si="1"/>
        <v>0</v>
      </c>
    </row>
    <row r="25" spans="2:46" s="3" customFormat="1" x14ac:dyDescent="0.3">
      <c r="B25" s="14"/>
      <c r="C25" s="80"/>
      <c r="D25" s="81"/>
      <c r="E25" s="81"/>
      <c r="F25" s="81"/>
      <c r="G25" s="81"/>
      <c r="H25" s="81"/>
      <c r="I25" s="81"/>
      <c r="J25" s="81"/>
      <c r="K25" s="81"/>
      <c r="L25" s="81"/>
      <c r="M25" s="81"/>
      <c r="N25" s="81"/>
      <c r="O25" s="81"/>
      <c r="P25" s="81"/>
      <c r="Q25" s="81"/>
      <c r="R25" s="81"/>
      <c r="S25" s="81"/>
      <c r="T25" s="81"/>
      <c r="U25" s="81"/>
      <c r="V25" s="82"/>
      <c r="W25" s="79">
        <f t="shared" si="0"/>
        <v>0</v>
      </c>
      <c r="X25" s="89" t="str">
        <f>IF(OR(T13="Yes",T13="yes"),2/36*AVERAGE(W$27,AT$27),"")</f>
        <v/>
      </c>
      <c r="Y25" s="14"/>
      <c r="Z25" s="80"/>
      <c r="AA25" s="81"/>
      <c r="AB25" s="81"/>
      <c r="AC25" s="81"/>
      <c r="AD25" s="81"/>
      <c r="AE25" s="81"/>
      <c r="AF25" s="81"/>
      <c r="AG25" s="81"/>
      <c r="AH25" s="81"/>
      <c r="AI25" s="81"/>
      <c r="AJ25" s="81"/>
      <c r="AK25" s="81"/>
      <c r="AL25" s="81"/>
      <c r="AM25" s="81"/>
      <c r="AN25" s="81"/>
      <c r="AO25" s="81"/>
      <c r="AP25" s="81"/>
      <c r="AQ25" s="81"/>
      <c r="AR25" s="81"/>
      <c r="AS25" s="82"/>
      <c r="AT25" s="79">
        <f t="shared" si="1"/>
        <v>0</v>
      </c>
    </row>
    <row r="26" spans="2:46" s="3" customFormat="1" ht="15" thickBot="1" x14ac:dyDescent="0.35">
      <c r="B26" s="15"/>
      <c r="C26" s="83"/>
      <c r="D26" s="84"/>
      <c r="E26" s="84"/>
      <c r="F26" s="84"/>
      <c r="G26" s="84"/>
      <c r="H26" s="84"/>
      <c r="I26" s="84"/>
      <c r="J26" s="84"/>
      <c r="K26" s="84"/>
      <c r="L26" s="84"/>
      <c r="M26" s="84"/>
      <c r="N26" s="84"/>
      <c r="O26" s="84"/>
      <c r="P26" s="84"/>
      <c r="Q26" s="84"/>
      <c r="R26" s="84"/>
      <c r="S26" s="84"/>
      <c r="T26" s="84"/>
      <c r="U26" s="84"/>
      <c r="V26" s="85"/>
      <c r="W26" s="86">
        <f t="shared" si="0"/>
        <v>0</v>
      </c>
      <c r="X26" s="89" t="str">
        <f>IF(OR(T13="Yes",T13="yes"),1/36*AVERAGE(W$27,AT$27),"")</f>
        <v/>
      </c>
      <c r="Y26" s="15"/>
      <c r="Z26" s="83"/>
      <c r="AA26" s="84"/>
      <c r="AB26" s="84"/>
      <c r="AC26" s="84"/>
      <c r="AD26" s="84"/>
      <c r="AE26" s="84"/>
      <c r="AF26" s="84"/>
      <c r="AG26" s="84"/>
      <c r="AH26" s="84"/>
      <c r="AI26" s="84"/>
      <c r="AJ26" s="84"/>
      <c r="AK26" s="84"/>
      <c r="AL26" s="84"/>
      <c r="AM26" s="84"/>
      <c r="AN26" s="84"/>
      <c r="AO26" s="84"/>
      <c r="AP26" s="84"/>
      <c r="AQ26" s="84"/>
      <c r="AR26" s="84"/>
      <c r="AS26" s="85"/>
      <c r="AT26" s="86">
        <f t="shared" si="1"/>
        <v>0</v>
      </c>
    </row>
    <row r="27" spans="2:46" s="3" customFormat="1" x14ac:dyDescent="0.3">
      <c r="V27" s="104" t="s">
        <v>24</v>
      </c>
      <c r="W27" s="11">
        <f>SUM(W16:W26)</f>
        <v>0</v>
      </c>
      <c r="AS27" s="104" t="s">
        <v>24</v>
      </c>
      <c r="AT27" s="11">
        <f>SUM(AT16:AT26)</f>
        <v>0</v>
      </c>
    </row>
    <row r="28" spans="2:46" s="3" customFormat="1" x14ac:dyDescent="0.3"/>
    <row r="29" spans="2:46" s="3" customFormat="1" x14ac:dyDescent="0.3"/>
    <row r="30" spans="2:46" s="3" customFormat="1" x14ac:dyDescent="0.3"/>
    <row r="31" spans="2:46" s="3" customFormat="1" x14ac:dyDescent="0.3"/>
    <row r="32" spans="2:46" s="3" customFormat="1" x14ac:dyDescent="0.3"/>
    <row r="33" s="3" customFormat="1" x14ac:dyDescent="0.3"/>
    <row r="34" s="3" customFormat="1" x14ac:dyDescent="0.3"/>
  </sheetData>
  <sheetProtection algorithmName="SHA-512" hashValue="HmNClZ1hM3ctedQx7obRk5Thr7qPC7ZcHM/B9wPhB1JEZrrCz4ceo6kHHbQpV+YHL1zhb8ntST9TvUmCqMENJg==" saltValue="qh2Bi5EV5ZuGrMsa4yZAhg==" spinCount="100000" sheet="1" objects="1" scenarios="1"/>
  <mergeCells count="12">
    <mergeCell ref="C8:AG12"/>
    <mergeCell ref="U4:W4"/>
    <mergeCell ref="V6:Y6"/>
    <mergeCell ref="C7:O7"/>
    <mergeCell ref="P7:AE7"/>
    <mergeCell ref="AF7:AG7"/>
    <mergeCell ref="C15:D15"/>
    <mergeCell ref="E15:M15"/>
    <mergeCell ref="Z15:AA15"/>
    <mergeCell ref="AB15:AJ15"/>
    <mergeCell ref="T13:V13"/>
    <mergeCell ref="H13:S13"/>
  </mergeCells>
  <dataValidations count="3">
    <dataValidation type="whole" errorStyle="warning" allowBlank="1" showErrorMessage="1" errorTitle="Must be between 1 and 5" error="The computer will use 3 if you don't correct this." sqref="AF7:AG7" xr:uid="{395AC6E9-1936-4A00-AA29-828389AE9E4A}">
      <formula1>1</formula1>
      <formula2>6</formula2>
    </dataValidation>
    <dataValidation type="list" errorStyle="information" allowBlank="1" showInputMessage="1" errorTitle="To roll the dice," error="choose or type 'ROLL'." promptTitle="Choose or type 'ROLL' or 'R'" prompt="to roll the dice." sqref="U4:W4" xr:uid="{DCDD82C3-24FF-4918-8D7F-57AF0298F37B}">
      <formula1>"Roll,R,Roll,Roll,Roll,r,roll"</formula1>
    </dataValidation>
    <dataValidation type="list" errorStyle="warning" allowBlank="1" showErrorMessage="1" errorTitle="Choose or Type" error="Yes or No._x000a_Default is No" sqref="T13:V13" xr:uid="{FF231646-C382-43E1-B7C6-7A878DB5DCD9}">
      <formula1>"Yes,yes,No,no"</formula1>
    </dataValidation>
  </dataValidations>
  <pageMargins left="0.70866141732283472" right="0.70866141732283472" top="0.74803149606299213" bottom="0.74803149606299213" header="0.31496062992125984" footer="0.31496062992125984"/>
  <pageSetup paperSize="9" scale="69" orientation="landscape" r:id="rId1"/>
  <headerFooter>
    <oddFooter>&amp;L&amp;P of &amp;N&amp;C&amp;A &amp;F
 &amp;D    &amp;T&amp;R(C) 2018 M G Specialist Education
BareFacedMaths.co.uk</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Intro</vt:lpstr>
      <vt:lpstr>Investigation1s</vt:lpstr>
      <vt:lpstr>Investigation2s</vt:lpstr>
      <vt:lpstr>Investigation3s</vt:lpstr>
      <vt:lpstr>Investigation4s</vt:lpstr>
      <vt:lpstr>Investigation1</vt:lpstr>
      <vt:lpstr>Investigation2</vt:lpstr>
      <vt:lpstr>Investigation3</vt:lpstr>
      <vt:lpstr>Investigation4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2018-06-08T16:46:01Z</cp:lastPrinted>
  <dcterms:created xsi:type="dcterms:W3CDTF">2018-06-04T14:23:06Z</dcterms:created>
  <dcterms:modified xsi:type="dcterms:W3CDTF">2018-07-21T12:42:24Z</dcterms:modified>
</cp:coreProperties>
</file>